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dec\Obras Públicas\Iluminação Pública_Av. Ivone Antunes de Campos\Processo_2020 - 300.000\Licitação\"/>
    </mc:Choice>
  </mc:AlternateContent>
  <bookViews>
    <workbookView xWindow="0" yWindow="0" windowWidth="16380" windowHeight="8190" tabRatio="500" activeTab="2"/>
  </bookViews>
  <sheets>
    <sheet name="CRONOGRAMA" sheetId="1" r:id="rId1"/>
    <sheet name="PLANILHA ORÇAMENTÁRIA" sheetId="2" r:id="rId2"/>
    <sheet name="COMPOSIÇÕES" sheetId="3" r:id="rId3"/>
    <sheet name="PLANILHA ORÇAMENTÁRIA_APROVAÇÃO" sheetId="4" r:id="rId4"/>
    <sheet name="PREÇO MERCADO_APROVAÇÃO NA CONC" sheetId="5" r:id="rId5"/>
  </sheets>
  <definedNames>
    <definedName name="__xlnm_Print_Area" localSheetId="2">COMPOSIÇÕES!$A$9:$I$28</definedName>
    <definedName name="__xlnm_Print_Area" localSheetId="0">CRONOGRAMA!$A$9:$J$21</definedName>
    <definedName name="__xlnm_Print_Area" localSheetId="1">'PLANILHA ORÇAMENTÁRIA'!$A$9:$I$19</definedName>
    <definedName name="__xlnm_Print_Area" localSheetId="3">'PLANILHA ORÇAMENTÁRIA_APROVAÇÃO'!$A$9:$H$12</definedName>
    <definedName name="__xlnm_Print_Area" localSheetId="4">'PREÇO MERCADO_APROVAÇÃO NA CONC'!$A$9:$I$12</definedName>
    <definedName name="__xlnm_Print_Area_0" localSheetId="2">COMPOSIÇÕES!$A$9:$I$28</definedName>
    <definedName name="__xlnm_Print_Area_0" localSheetId="0">CRONOGRAMA!$A$9:$J$21</definedName>
    <definedName name="__xlnm_Print_Area_0" localSheetId="1">'PLANILHA ORÇAMENTÁRIA'!$A$9:$I$19</definedName>
    <definedName name="__xlnm_Print_Area_0" localSheetId="3">'PLANILHA ORÇAMENTÁRIA_APROVAÇÃO'!$A$9:$H$12</definedName>
    <definedName name="__xlnm_Print_Area_0" localSheetId="4">'PREÇO MERCADO_APROVAÇÃO NA CONC'!$A$9:$I$12</definedName>
    <definedName name="__xlnm_Print_Area_0_0" localSheetId="2">COMPOSIÇÕES!$A$9:$I$28</definedName>
    <definedName name="__xlnm_Print_Area_0_0" localSheetId="0">CRONOGRAMA!$A$9:$J$21</definedName>
    <definedName name="__xlnm_Print_Area_0_0" localSheetId="1">'PLANILHA ORÇAMENTÁRIA'!$A$9:$I$19</definedName>
    <definedName name="__xlnm_Print_Area_0_0" localSheetId="3">'PLANILHA ORÇAMENTÁRIA_APROVAÇÃO'!$A$9:$H$12</definedName>
    <definedName name="__xlnm_Print_Area_0_0" localSheetId="4">'PREÇO MERCADO_APROVAÇÃO NA CONC'!$A$9:$I$12</definedName>
    <definedName name="__xlnm_Print_Area_0_0_0" localSheetId="2">COMPOSIÇÕES!$A$9:$I$28</definedName>
    <definedName name="__xlnm_Print_Area_0_0_0" localSheetId="0">CRONOGRAMA!$A$9:$J$21</definedName>
    <definedName name="__xlnm_Print_Area_0_0_0" localSheetId="1">'PLANILHA ORÇAMENTÁRIA'!$A$9:$I$19</definedName>
    <definedName name="__xlnm_Print_Area_0_0_0" localSheetId="3">'PLANILHA ORÇAMENTÁRIA_APROVAÇÃO'!$A$9:$H$12</definedName>
    <definedName name="__xlnm_Print_Area_0_0_0" localSheetId="4">'PREÇO MERCADO_APROVAÇÃO NA CONC'!$A$9:$I$12</definedName>
    <definedName name="__xlnm_Print_Area_0_0_0_0" localSheetId="2">COMPOSIÇÕES!$A$9:$I$28</definedName>
    <definedName name="__xlnm_Print_Area_0_0_0_0" localSheetId="0">CRONOGRAMA!$A$9:$J$21</definedName>
    <definedName name="__xlnm_Print_Area_0_0_0_0" localSheetId="1">'PLANILHA ORÇAMENTÁRIA'!$A$9:$I$19</definedName>
    <definedName name="__xlnm_Print_Area_0_0_0_0" localSheetId="3">'PLANILHA ORÇAMENTÁRIA_APROVAÇÃO'!$A$9:$H$12</definedName>
    <definedName name="__xlnm_Print_Area_0_0_0_0" localSheetId="4">'PREÇO MERCADO_APROVAÇÃO NA CONC'!$A$9:$I$12</definedName>
    <definedName name="__xlnm_Print_Area_0_0_0_0_0" localSheetId="2">COMPOSIÇÕES!$A$9:$I$28</definedName>
    <definedName name="__xlnm_Print_Area_0_0_0_0_0" localSheetId="0">CRONOGRAMA!$A$9:$J$21</definedName>
    <definedName name="__xlnm_Print_Area_0_0_0_0_0" localSheetId="1">'PLANILHA ORÇAMENTÁRIA'!$A$9:$I$19</definedName>
    <definedName name="__xlnm_Print_Area_0_0_0_0_0" localSheetId="3">'PLANILHA ORÇAMENTÁRIA_APROVAÇÃO'!$A$9:$H$12</definedName>
    <definedName name="__xlnm_Print_Area_0_0_0_0_0" localSheetId="4">'PREÇO MERCADO_APROVAÇÃO NA CONC'!$A$9:$I$12</definedName>
    <definedName name="__xlnm_Print_Area_0_0_0_0_0_0" localSheetId="2">COMPOSIÇÕES!$A$9:$I$28</definedName>
    <definedName name="__xlnm_Print_Area_0_0_0_0_0_0" localSheetId="0">CRONOGRAMA!$A$9:$J$21</definedName>
    <definedName name="__xlnm_Print_Area_0_0_0_0_0_0" localSheetId="1">'PLANILHA ORÇAMENTÁRIA'!$A$9:$I$19</definedName>
    <definedName name="__xlnm_Print_Area_0_0_0_0_0_0" localSheetId="3">'PLANILHA ORÇAMENTÁRIA_APROVAÇÃO'!$A$9:$H$12</definedName>
    <definedName name="__xlnm_Print_Area_0_0_0_0_0_0" localSheetId="4">'PREÇO MERCADO_APROVAÇÃO NA CONC'!$A$9:$I$12</definedName>
    <definedName name="__xlnm_Print_Area_0_0_0_0_0_0_0" localSheetId="2">COMPOSIÇÕES!$A$9:$I$28</definedName>
    <definedName name="__xlnm_Print_Area_0_0_0_0_0_0_0" localSheetId="0">CRONOGRAMA!$A$9:$J$21</definedName>
    <definedName name="__xlnm_Print_Area_0_0_0_0_0_0_0" localSheetId="1">'PLANILHA ORÇAMENTÁRIA'!$A$9:$I$19</definedName>
    <definedName name="__xlnm_Print_Area_0_0_0_0_0_0_0" localSheetId="3">'PLANILHA ORÇAMENTÁRIA_APROVAÇÃO'!$A$9:$H$12</definedName>
    <definedName name="__xlnm_Print_Area_0_0_0_0_0_0_0" localSheetId="4">'PREÇO MERCADO_APROVAÇÃO NA CONC'!$A$9:$I$12</definedName>
    <definedName name="__xlnm_Print_Area_0_0_0_0_0_0_0_0" localSheetId="2">COMPOSIÇÕES!$A$9:$I$28</definedName>
    <definedName name="__xlnm_Print_Area_0_0_0_0_0_0_0_0" localSheetId="0">CRONOGRAMA!$A$9:$J$21</definedName>
    <definedName name="__xlnm_Print_Area_0_0_0_0_0_0_0_0" localSheetId="1">'PLANILHA ORÇAMENTÁRIA'!$A$9:$I$19</definedName>
    <definedName name="__xlnm_Print_Area_0_0_0_0_0_0_0_0" localSheetId="3">'PLANILHA ORÇAMENTÁRIA_APROVAÇÃO'!$A$9:$H$12</definedName>
    <definedName name="__xlnm_Print_Area_0_0_0_0_0_0_0_0" localSheetId="4">'PREÇO MERCADO_APROVAÇÃO NA CONC'!$A$9:$I$12</definedName>
    <definedName name="__xlnm_Print_Area_0_0_0_0_0_0_0_0_0" localSheetId="2">COMPOSIÇÕES!$A$9:$I$28</definedName>
    <definedName name="__xlnm_Print_Area_0_0_0_0_0_0_0_0_0" localSheetId="0">CRONOGRAMA!$A$9:$J$21</definedName>
    <definedName name="__xlnm_Print_Area_0_0_0_0_0_0_0_0_0" localSheetId="1">'PLANILHA ORÇAMENTÁRIA'!$A$9:$I$19</definedName>
    <definedName name="__xlnm_Print_Area_0_0_0_0_0_0_0_0_0" localSheetId="3">'PLANILHA ORÇAMENTÁRIA_APROVAÇÃO'!$A$9:$H$12</definedName>
    <definedName name="__xlnm_Print_Area_0_0_0_0_0_0_0_0_0" localSheetId="4">'PREÇO MERCADO_APROVAÇÃO NA CONC'!$A$9:$I$12</definedName>
    <definedName name="__xlnm_Print_Area_0_0_0_0_0_0_0_0_0_0" localSheetId="2">COMPOSIÇÕES!$A$9:$I$28</definedName>
    <definedName name="__xlnm_Print_Area_0_0_0_0_0_0_0_0_0_0" localSheetId="0">CRONOGRAMA!$A$9:$J$21</definedName>
    <definedName name="__xlnm_Print_Area_0_0_0_0_0_0_0_0_0_0" localSheetId="1">'PLANILHA ORÇAMENTÁRIA'!$A$9:$I$19</definedName>
    <definedName name="__xlnm_Print_Area_0_0_0_0_0_0_0_0_0_0" localSheetId="3">'PLANILHA ORÇAMENTÁRIA_APROVAÇÃO'!$A$9:$H$12</definedName>
    <definedName name="__xlnm_Print_Area_0_0_0_0_0_0_0_0_0_0" localSheetId="4">'PREÇO MERCADO_APROVAÇÃO NA CONC'!$A$9:$I$12</definedName>
    <definedName name="__xlnm_Print_Area_0_0_0_0_0_0_0_0_0_0_0" localSheetId="2">COMPOSIÇÕES!$A$9:$I$28</definedName>
    <definedName name="__xlnm_Print_Area_0_0_0_0_0_0_0_0_0_0_0" localSheetId="0">CRONOGRAMA!$A$9:$J$21</definedName>
    <definedName name="__xlnm_Print_Area_0_0_0_0_0_0_0_0_0_0_0" localSheetId="1">'PLANILHA ORÇAMENTÁRIA'!$A$9:$I$19</definedName>
    <definedName name="__xlnm_Print_Area_0_0_0_0_0_0_0_0_0_0_0" localSheetId="3">'PLANILHA ORÇAMENTÁRIA_APROVAÇÃO'!$A$9:$H$12</definedName>
    <definedName name="__xlnm_Print_Area_0_0_0_0_0_0_0_0_0_0_0" localSheetId="4">'PREÇO MERCADO_APROVAÇÃO NA CONC'!$A$9:$I$12</definedName>
    <definedName name="__xlnm_Print_Area_0_0_0_0_0_0_0_0_0_0_0_0" localSheetId="2">COMPOSIÇÕES!$A$9:$I$28</definedName>
    <definedName name="__xlnm_Print_Area_0_0_0_0_0_0_0_0_0_0_0_0" localSheetId="0">CRONOGRAMA!$A$9:$J$21</definedName>
    <definedName name="__xlnm_Print_Area_0_0_0_0_0_0_0_0_0_0_0_0" localSheetId="1">'PLANILHA ORÇAMENTÁRIA'!$A$9:$I$19</definedName>
    <definedName name="__xlnm_Print_Area_0_0_0_0_0_0_0_0_0_0_0_0" localSheetId="3">'PLANILHA ORÇAMENTÁRIA_APROVAÇÃO'!$A$9:$H$12</definedName>
    <definedName name="__xlnm_Print_Area_0_0_0_0_0_0_0_0_0_0_0_0" localSheetId="4">'PREÇO MERCADO_APROVAÇÃO NA CONC'!$A$9:$I$12</definedName>
    <definedName name="__xlnm_Print_Area_0_0_0_0_0_0_0_0_0_0_0_0_0" localSheetId="2">COMPOSIÇÕES!$A$9:$I$28</definedName>
    <definedName name="__xlnm_Print_Area_0_0_0_0_0_0_0_0_0_0_0_0_0" localSheetId="0">CRONOGRAMA!$A$9:$J$21</definedName>
    <definedName name="__xlnm_Print_Area_0_0_0_0_0_0_0_0_0_0_0_0_0" localSheetId="1">'PLANILHA ORÇAMENTÁRIA'!$A$9:$I$19</definedName>
    <definedName name="__xlnm_Print_Area_0_0_0_0_0_0_0_0_0_0_0_0_0" localSheetId="3">'PLANILHA ORÇAMENTÁRIA_APROVAÇÃO'!$A$9:$H$12</definedName>
    <definedName name="__xlnm_Print_Area_0_0_0_0_0_0_0_0_0_0_0_0_0" localSheetId="4">'PREÇO MERCADO_APROVAÇÃO NA CONC'!$A$9:$I$12</definedName>
    <definedName name="__xlnm_Print_Area_0_0_0_0_0_0_0_0_0_0_0_0_0_0" localSheetId="2">COMPOSIÇÕES!$A$9:$I$28</definedName>
    <definedName name="__xlnm_Print_Area_0_0_0_0_0_0_0_0_0_0_0_0_0_0" localSheetId="0">CRONOGRAMA!$A$9:$J$21</definedName>
    <definedName name="__xlnm_Print_Area_0_0_0_0_0_0_0_0_0_0_0_0_0_0" localSheetId="1">'PLANILHA ORÇAMENTÁRIA'!$A$9:$I$19</definedName>
    <definedName name="__xlnm_Print_Area_0_0_0_0_0_0_0_0_0_0_0_0_0_0" localSheetId="3">'PLANILHA ORÇAMENTÁRIA_APROVAÇÃO'!$A$9:$H$12</definedName>
    <definedName name="__xlnm_Print_Area_0_0_0_0_0_0_0_0_0_0_0_0_0_0" localSheetId="4">'PREÇO MERCADO_APROVAÇÃO NA CONC'!$A$9:$I$12</definedName>
    <definedName name="__xlnm_Print_Area_0_0_0_0_0_0_0_0_0_0_0_0_0_0_0" localSheetId="2">COMPOSIÇÕES!$A$9:$I$28</definedName>
    <definedName name="__xlnm_Print_Area_0_0_0_0_0_0_0_0_0_0_0_0_0_0_0" localSheetId="0">CRONOGRAMA!$A$9:$J$21</definedName>
    <definedName name="__xlnm_Print_Area_0_0_0_0_0_0_0_0_0_0_0_0_0_0_0" localSheetId="1">'PLANILHA ORÇAMENTÁRIA'!$A$9:$I$19</definedName>
    <definedName name="__xlnm_Print_Area_0_0_0_0_0_0_0_0_0_0_0_0_0_0_0" localSheetId="3">'PLANILHA ORÇAMENTÁRIA_APROVAÇÃO'!$A$9:$H$12</definedName>
    <definedName name="__xlnm_Print_Area_0_0_0_0_0_0_0_0_0_0_0_0_0_0_0" localSheetId="4">'PREÇO MERCADO_APROVAÇÃO NA CONC'!$A$9:$I$12</definedName>
    <definedName name="__xlnm_Print_Area_0_0_0_0_0_0_0_0_0_0_0_0_0_0_0_0" localSheetId="2">COMPOSIÇÕES!$A$9:$I$28</definedName>
    <definedName name="__xlnm_Print_Area_0_0_0_0_0_0_0_0_0_0_0_0_0_0_0_0" localSheetId="0">CRONOGRAMA!$A$9:$J$21</definedName>
    <definedName name="__xlnm_Print_Area_0_0_0_0_0_0_0_0_0_0_0_0_0_0_0_0" localSheetId="1">'PLANILHA ORÇAMENTÁRIA'!$A$9:$I$19</definedName>
    <definedName name="__xlnm_Print_Area_0_0_0_0_0_0_0_0_0_0_0_0_0_0_0_0" localSheetId="3">'PLANILHA ORÇAMENTÁRIA_APROVAÇÃO'!$A$9:$H$12</definedName>
    <definedName name="__xlnm_Print_Area_0_0_0_0_0_0_0_0_0_0_0_0_0_0_0_0" localSheetId="4">'PREÇO MERCADO_APROVAÇÃO NA CONC'!$A$9:$I$12</definedName>
    <definedName name="__xlnm_Print_Area_0_0_0_0_0_0_0_0_0_0_0_0_0_0_0_0_0" localSheetId="2">NA()</definedName>
    <definedName name="__xlnm_Print_Area_0_0_0_0_0_0_0_0_0_0_0_0_0_0_0_0_0" localSheetId="0">NA()</definedName>
    <definedName name="__xlnm_Print_Area_0_0_0_0_0_0_0_0_0_0_0_0_0_0_0_0_0" localSheetId="1">NA()</definedName>
    <definedName name="__xlnm_Print_Area_0_0_0_0_0_0_0_0_0_0_0_0_0_0_0_0_0" localSheetId="3">NA()</definedName>
    <definedName name="__xlnm_Print_Area_0_0_0_0_0_0_0_0_0_0_0_0_0_0_0_0_0" localSheetId="4">NA()</definedName>
    <definedName name="__xlnm_Print_Area_0_0_0_0_0_0_0_0_0_0_0_0_0_0_0_0_0_0" localSheetId="2">NA()</definedName>
    <definedName name="__xlnm_Print_Area_0_0_0_0_0_0_0_0_0_0_0_0_0_0_0_0_0_0" localSheetId="0">NA()</definedName>
    <definedName name="__xlnm_Print_Area_0_0_0_0_0_0_0_0_0_0_0_0_0_0_0_0_0_0" localSheetId="1">NA()</definedName>
    <definedName name="__xlnm_Print_Area_0_0_0_0_0_0_0_0_0_0_0_0_0_0_0_0_0_0" localSheetId="3">NA()</definedName>
    <definedName name="__xlnm_Print_Area_0_0_0_0_0_0_0_0_0_0_0_0_0_0_0_0_0_0" localSheetId="4">NA()</definedName>
    <definedName name="__xlnm_Print_Area_0_0_0_0_0_0_0_0_0_0_0_0_0_0_0_0_0_0_0" localSheetId="2">NA()</definedName>
    <definedName name="__xlnm_Print_Area_0_0_0_0_0_0_0_0_0_0_0_0_0_0_0_0_0_0_0" localSheetId="0">NA()</definedName>
    <definedName name="__xlnm_Print_Area_0_0_0_0_0_0_0_0_0_0_0_0_0_0_0_0_0_0_0" localSheetId="1">NA()</definedName>
    <definedName name="__xlnm_Print_Area_0_0_0_0_0_0_0_0_0_0_0_0_0_0_0_0_0_0_0" localSheetId="3">NA()</definedName>
    <definedName name="__xlnm_Print_Area_0_0_0_0_0_0_0_0_0_0_0_0_0_0_0_0_0_0_0" localSheetId="4">NA()</definedName>
    <definedName name="__xlnm_Print_Area_0_0_0_0_0_0_0_0_0_0_0_0_0_0_0_0_0_0_0_0" localSheetId="2">NA()</definedName>
    <definedName name="__xlnm_Print_Area_0_0_0_0_0_0_0_0_0_0_0_0_0_0_0_0_0_0_0_0" localSheetId="0">NA()</definedName>
    <definedName name="__xlnm_Print_Area_0_0_0_0_0_0_0_0_0_0_0_0_0_0_0_0_0_0_0_0" localSheetId="1">NA()</definedName>
    <definedName name="__xlnm_Print_Area_0_0_0_0_0_0_0_0_0_0_0_0_0_0_0_0_0_0_0_0" localSheetId="3">NA()</definedName>
    <definedName name="__xlnm_Print_Area_0_0_0_0_0_0_0_0_0_0_0_0_0_0_0_0_0_0_0_0" localSheetId="4">NA()</definedName>
    <definedName name="__xlnm_Print_Area_0_0_0_0_0_0_0_0_0_0_0_0_0_0_0_0_0_0_0_0_0" localSheetId="2">NA()</definedName>
    <definedName name="__xlnm_Print_Area_0_0_0_0_0_0_0_0_0_0_0_0_0_0_0_0_0_0_0_0_0" localSheetId="0">NA()</definedName>
    <definedName name="__xlnm_Print_Area_0_0_0_0_0_0_0_0_0_0_0_0_0_0_0_0_0_0_0_0_0" localSheetId="1">NA()</definedName>
    <definedName name="__xlnm_Print_Area_0_0_0_0_0_0_0_0_0_0_0_0_0_0_0_0_0_0_0_0_0" localSheetId="3">NA()</definedName>
    <definedName name="__xlnm_Print_Area_0_0_0_0_0_0_0_0_0_0_0_0_0_0_0_0_0_0_0_0_0" localSheetId="4">NA()</definedName>
    <definedName name="__xlnm_Print_Area_0_0_0_0_0_0_0_0_0_0_0_0_0_0_0_0_0_0_0_0_0_0" localSheetId="2">NA()</definedName>
    <definedName name="__xlnm_Print_Area_0_0_0_0_0_0_0_0_0_0_0_0_0_0_0_0_0_0_0_0_0_0" localSheetId="0">NA()</definedName>
    <definedName name="__xlnm_Print_Area_0_0_0_0_0_0_0_0_0_0_0_0_0_0_0_0_0_0_0_0_0_0" localSheetId="1">NA()</definedName>
    <definedName name="__xlnm_Print_Area_0_0_0_0_0_0_0_0_0_0_0_0_0_0_0_0_0_0_0_0_0_0" localSheetId="3">NA()</definedName>
    <definedName name="__xlnm_Print_Area_0_0_0_0_0_0_0_0_0_0_0_0_0_0_0_0_0_0_0_0_0_0" localSheetId="4">NA()</definedName>
    <definedName name="__xlnm_Print_Area_0_0_0_0_0_0_0_0_0_0_0_0_0_0_0_0_0_0_0_0_0_0_0" localSheetId="2">NA()</definedName>
    <definedName name="__xlnm_Print_Area_0_0_0_0_0_0_0_0_0_0_0_0_0_0_0_0_0_0_0_0_0_0_0" localSheetId="0">NA()</definedName>
    <definedName name="__xlnm_Print_Area_0_0_0_0_0_0_0_0_0_0_0_0_0_0_0_0_0_0_0_0_0_0_0" localSheetId="1">NA()</definedName>
    <definedName name="__xlnm_Print_Area_0_0_0_0_0_0_0_0_0_0_0_0_0_0_0_0_0_0_0_0_0_0_0" localSheetId="3">NA()</definedName>
    <definedName name="__xlnm_Print_Area_0_0_0_0_0_0_0_0_0_0_0_0_0_0_0_0_0_0_0_0_0_0_0" localSheetId="4">NA()</definedName>
    <definedName name="__xlnm_Print_Area_0_0_0_0_0_0_0_0_0_0_0_0_0_0_0_0_0_0_0_0_0_0_0_0" localSheetId="2">NA()</definedName>
    <definedName name="__xlnm_Print_Area_0_0_0_0_0_0_0_0_0_0_0_0_0_0_0_0_0_0_0_0_0_0_0_0" localSheetId="0">NA()</definedName>
    <definedName name="__xlnm_Print_Area_0_0_0_0_0_0_0_0_0_0_0_0_0_0_0_0_0_0_0_0_0_0_0_0" localSheetId="1">NA()</definedName>
    <definedName name="__xlnm_Print_Area_0_0_0_0_0_0_0_0_0_0_0_0_0_0_0_0_0_0_0_0_0_0_0_0" localSheetId="3">NA()</definedName>
    <definedName name="__xlnm_Print_Area_0_0_0_0_0_0_0_0_0_0_0_0_0_0_0_0_0_0_0_0_0_0_0_0" localSheetId="4">NA()</definedName>
    <definedName name="__xlnm_Print_Area_0_0_0_0_0_0_0_0_0_0_0_0_0_0_0_0_0_0_0_0_0_0_0_0_0" localSheetId="2">NA()</definedName>
    <definedName name="__xlnm_Print_Area_0_0_0_0_0_0_0_0_0_0_0_0_0_0_0_0_0_0_0_0_0_0_0_0_0" localSheetId="0">NA()</definedName>
    <definedName name="__xlnm_Print_Area_0_0_0_0_0_0_0_0_0_0_0_0_0_0_0_0_0_0_0_0_0_0_0_0_0" localSheetId="1">NA()</definedName>
    <definedName name="__xlnm_Print_Area_0_0_0_0_0_0_0_0_0_0_0_0_0_0_0_0_0_0_0_0_0_0_0_0_0" localSheetId="3">NA()</definedName>
    <definedName name="__xlnm_Print_Area_0_0_0_0_0_0_0_0_0_0_0_0_0_0_0_0_0_0_0_0_0_0_0_0_0" localSheetId="4">NA()</definedName>
    <definedName name="__xlnm_Print_Area_0_0_0_0_0_0_0_0_0_0_0_0_0_0_0_0_0_0_0_0_0_0_0_0_0_0" localSheetId="2">NA()</definedName>
    <definedName name="__xlnm_Print_Area_0_0_0_0_0_0_0_0_0_0_0_0_0_0_0_0_0_0_0_0_0_0_0_0_0_0" localSheetId="0">NA()</definedName>
    <definedName name="__xlnm_Print_Area_0_0_0_0_0_0_0_0_0_0_0_0_0_0_0_0_0_0_0_0_0_0_0_0_0_0" localSheetId="1">NA()</definedName>
    <definedName name="__xlnm_Print_Area_0_0_0_0_0_0_0_0_0_0_0_0_0_0_0_0_0_0_0_0_0_0_0_0_0_0" localSheetId="3">NA()</definedName>
    <definedName name="__xlnm_Print_Area_0_0_0_0_0_0_0_0_0_0_0_0_0_0_0_0_0_0_0_0_0_0_0_0_0_0" localSheetId="4">NA()</definedName>
    <definedName name="__xlnm_Print_Titles" localSheetId="2">COMPOSIÇÕES!$9:$11</definedName>
    <definedName name="__xlnm_Print_Titles" localSheetId="0">CRONOGRAMA!$9:$20</definedName>
    <definedName name="__xlnm_Print_Titles" localSheetId="1">'PLANILHA ORÇAMENTÁRIA'!$9:$11</definedName>
    <definedName name="__xlnm_Print_Titles" localSheetId="3">'PLANILHA ORÇAMENTÁRIA_APROVAÇÃO'!$9:$11</definedName>
    <definedName name="__xlnm_Print_Titles" localSheetId="4">'PREÇO MERCADO_APROVAÇÃO NA CONC'!$9:$11</definedName>
    <definedName name="__xlnm_Print_Titles_0" localSheetId="2">COMPOSIÇÕES!$9:$11</definedName>
    <definedName name="__xlnm_Print_Titles_0" localSheetId="0">CRONOGRAMA!$9:$20</definedName>
    <definedName name="__xlnm_Print_Titles_0" localSheetId="1">'PLANILHA ORÇAMENTÁRIA'!$9:$11</definedName>
    <definedName name="__xlnm_Print_Titles_0" localSheetId="3">'PLANILHA ORÇAMENTÁRIA_APROVAÇÃO'!$9:$11</definedName>
    <definedName name="__xlnm_Print_Titles_0" localSheetId="4">'PREÇO MERCADO_APROVAÇÃO NA CONC'!$9:$11</definedName>
    <definedName name="__xlnm_Print_Titles_0_0" localSheetId="2">COMPOSIÇÕES!$A$9:$IU$11</definedName>
    <definedName name="__xlnm_Print_Titles_0_0" localSheetId="0">CRONOGRAMA!$A$9:$IV$20</definedName>
    <definedName name="__xlnm_Print_Titles_0_0" localSheetId="1">'PLANILHA ORÇAMENTÁRIA'!$A$9:$IU$11</definedName>
    <definedName name="__xlnm_Print_Titles_0_0" localSheetId="3">'PLANILHA ORÇAMENTÁRIA_APROVAÇÃO'!$A$9:$IT$11</definedName>
    <definedName name="__xlnm_Print_Titles_0_0" localSheetId="4">'PREÇO MERCADO_APROVAÇÃO NA CONC'!$A$9:$IU$11</definedName>
    <definedName name="__xlnm_Print_Titles_0_0_0" localSheetId="2">COMPOSIÇÕES!$A$9:$IU$11</definedName>
    <definedName name="__xlnm_Print_Titles_0_0_0" localSheetId="0">CRONOGRAMA!$A$9:$IV$20</definedName>
    <definedName name="__xlnm_Print_Titles_0_0_0" localSheetId="1">'PLANILHA ORÇAMENTÁRIA'!$A$9:$IU$11</definedName>
    <definedName name="__xlnm_Print_Titles_0_0_0" localSheetId="3">'PLANILHA ORÇAMENTÁRIA_APROVAÇÃO'!$A$9:$IT$11</definedName>
    <definedName name="__xlnm_Print_Titles_0_0_0" localSheetId="4">'PREÇO MERCADO_APROVAÇÃO NA CONC'!$A$9:$IU$11</definedName>
    <definedName name="__xlnm_Print_Titles_0_0_0_0" localSheetId="2">COMPOSIÇÕES!$A$9:$IU$11</definedName>
    <definedName name="__xlnm_Print_Titles_0_0_0_0" localSheetId="0">CRONOGRAMA!$A$9:$IV$20</definedName>
    <definedName name="__xlnm_Print_Titles_0_0_0_0" localSheetId="1">'PLANILHA ORÇAMENTÁRIA'!$A$9:$IU$11</definedName>
    <definedName name="__xlnm_Print_Titles_0_0_0_0" localSheetId="3">'PLANILHA ORÇAMENTÁRIA_APROVAÇÃO'!$A$9:$IT$11</definedName>
    <definedName name="__xlnm_Print_Titles_0_0_0_0" localSheetId="4">'PREÇO MERCADO_APROVAÇÃO NA CONC'!$A$9:$IU$11</definedName>
    <definedName name="__xlnm_Print_Titles_0_0_0_0_0" localSheetId="2">COMPOSIÇÕES!$A$9:$IU$11</definedName>
    <definedName name="__xlnm_Print_Titles_0_0_0_0_0" localSheetId="0">CRONOGRAMA!$A$9:$IV$20</definedName>
    <definedName name="__xlnm_Print_Titles_0_0_0_0_0" localSheetId="1">'PLANILHA ORÇAMENTÁRIA'!$A$9:$IU$11</definedName>
    <definedName name="__xlnm_Print_Titles_0_0_0_0_0" localSheetId="3">'PLANILHA ORÇAMENTÁRIA_APROVAÇÃO'!$A$9:$IT$11</definedName>
    <definedName name="__xlnm_Print_Titles_0_0_0_0_0" localSheetId="4">'PREÇO MERCADO_APROVAÇÃO NA CONC'!$A$9:$IU$11</definedName>
    <definedName name="__xlnm_Print_Titles_0_0_0_0_0_0" localSheetId="2">COMPOSIÇÕES!$A$9:$IU$11</definedName>
    <definedName name="__xlnm_Print_Titles_0_0_0_0_0_0" localSheetId="0">CRONOGRAMA!$A$9:$IV$20</definedName>
    <definedName name="__xlnm_Print_Titles_0_0_0_0_0_0" localSheetId="1">'PLANILHA ORÇAMENTÁRIA'!$A$9:$IU$11</definedName>
    <definedName name="__xlnm_Print_Titles_0_0_0_0_0_0" localSheetId="3">'PLANILHA ORÇAMENTÁRIA_APROVAÇÃO'!$A$9:$IT$11</definedName>
    <definedName name="__xlnm_Print_Titles_0_0_0_0_0_0" localSheetId="4">'PREÇO MERCADO_APROVAÇÃO NA CONC'!$A$9:$IU$11</definedName>
    <definedName name="__xlnm_Print_Titles_0_0_0_0_0_0_0" localSheetId="2">COMPOSIÇÕES!$A$9:$IU$11</definedName>
    <definedName name="__xlnm_Print_Titles_0_0_0_0_0_0_0" localSheetId="0">CRONOGRAMA!$A$9:$IV$20</definedName>
    <definedName name="__xlnm_Print_Titles_0_0_0_0_0_0_0" localSheetId="1">'PLANILHA ORÇAMENTÁRIA'!$A$9:$IU$11</definedName>
    <definedName name="__xlnm_Print_Titles_0_0_0_0_0_0_0" localSheetId="3">'PLANILHA ORÇAMENTÁRIA_APROVAÇÃO'!$A$9:$IT$11</definedName>
    <definedName name="__xlnm_Print_Titles_0_0_0_0_0_0_0" localSheetId="4">'PREÇO MERCADO_APROVAÇÃO NA CONC'!$A$9:$IU$11</definedName>
    <definedName name="__xlnm_Print_Titles_0_0_0_0_0_0_0_0" localSheetId="2">COMPOSIÇÕES!$A$9:$IU$11</definedName>
    <definedName name="__xlnm_Print_Titles_0_0_0_0_0_0_0_0" localSheetId="0">CRONOGRAMA!$A$9:$IV$20</definedName>
    <definedName name="__xlnm_Print_Titles_0_0_0_0_0_0_0_0" localSheetId="1">'PLANILHA ORÇAMENTÁRIA'!$A$9:$IU$11</definedName>
    <definedName name="__xlnm_Print_Titles_0_0_0_0_0_0_0_0" localSheetId="3">'PLANILHA ORÇAMENTÁRIA_APROVAÇÃO'!$A$9:$IT$11</definedName>
    <definedName name="__xlnm_Print_Titles_0_0_0_0_0_0_0_0" localSheetId="4">'PREÇO MERCADO_APROVAÇÃO NA CONC'!$A$9:$IU$11</definedName>
    <definedName name="__xlnm_Print_Titles_0_0_0_0_0_0_0_0_0" localSheetId="2">COMPOSIÇÕES!$A$9:$IU$11</definedName>
    <definedName name="__xlnm_Print_Titles_0_0_0_0_0_0_0_0_0" localSheetId="0">CRONOGRAMA!$A$9:$IV$20</definedName>
    <definedName name="__xlnm_Print_Titles_0_0_0_0_0_0_0_0_0" localSheetId="1">'PLANILHA ORÇAMENTÁRIA'!$A$9:$IU$11</definedName>
    <definedName name="__xlnm_Print_Titles_0_0_0_0_0_0_0_0_0" localSheetId="3">'PLANILHA ORÇAMENTÁRIA_APROVAÇÃO'!$A$9:$IT$11</definedName>
    <definedName name="__xlnm_Print_Titles_0_0_0_0_0_0_0_0_0" localSheetId="4">'PREÇO MERCADO_APROVAÇÃO NA CONC'!$A$9:$IU$11</definedName>
    <definedName name="__xlnm_Print_Titles_0_0_0_0_0_0_0_0_0_0" localSheetId="2">COMPOSIÇÕES!$A$9:$IU$11</definedName>
    <definedName name="__xlnm_Print_Titles_0_0_0_0_0_0_0_0_0_0" localSheetId="0">CRONOGRAMA!$A$9:$IV$20</definedName>
    <definedName name="__xlnm_Print_Titles_0_0_0_0_0_0_0_0_0_0" localSheetId="1">'PLANILHA ORÇAMENTÁRIA'!$A$9:$IU$11</definedName>
    <definedName name="__xlnm_Print_Titles_0_0_0_0_0_0_0_0_0_0" localSheetId="3">'PLANILHA ORÇAMENTÁRIA_APROVAÇÃO'!$A$9:$IT$11</definedName>
    <definedName name="__xlnm_Print_Titles_0_0_0_0_0_0_0_0_0_0" localSheetId="4">'PREÇO MERCADO_APROVAÇÃO NA CONC'!$A$9:$IU$11</definedName>
    <definedName name="__xlnm_Print_Titles_0_0_0_0_0_0_0_0_0_0_0" localSheetId="2">COMPOSIÇÕES!$A$9:$IU$11</definedName>
    <definedName name="__xlnm_Print_Titles_0_0_0_0_0_0_0_0_0_0_0" localSheetId="0">CRONOGRAMA!$A$9:$IV$20</definedName>
    <definedName name="__xlnm_Print_Titles_0_0_0_0_0_0_0_0_0_0_0" localSheetId="1">'PLANILHA ORÇAMENTÁRIA'!$A$9:$IU$11</definedName>
    <definedName name="__xlnm_Print_Titles_0_0_0_0_0_0_0_0_0_0_0" localSheetId="3">'PLANILHA ORÇAMENTÁRIA_APROVAÇÃO'!$A$9:$IT$11</definedName>
    <definedName name="__xlnm_Print_Titles_0_0_0_0_0_0_0_0_0_0_0" localSheetId="4">'PREÇO MERCADO_APROVAÇÃO NA CONC'!$A$9:$IU$11</definedName>
    <definedName name="__xlnm_Print_Titles_0_0_0_0_0_0_0_0_0_0_0_0" localSheetId="2">COMPOSIÇÕES!$A$9:$IU$11</definedName>
    <definedName name="__xlnm_Print_Titles_0_0_0_0_0_0_0_0_0_0_0_0" localSheetId="0">CRONOGRAMA!$A$9:$IV$20</definedName>
    <definedName name="__xlnm_Print_Titles_0_0_0_0_0_0_0_0_0_0_0_0" localSheetId="1">'PLANILHA ORÇAMENTÁRIA'!$A$9:$IU$11</definedName>
    <definedName name="__xlnm_Print_Titles_0_0_0_0_0_0_0_0_0_0_0_0" localSheetId="3">'PLANILHA ORÇAMENTÁRIA_APROVAÇÃO'!$A$9:$IT$11</definedName>
    <definedName name="__xlnm_Print_Titles_0_0_0_0_0_0_0_0_0_0_0_0" localSheetId="4">'PREÇO MERCADO_APROVAÇÃO NA CONC'!$A$9:$IU$11</definedName>
    <definedName name="__xlnm_Print_Titles_0_0_0_0_0_0_0_0_0_0_0_0_0" localSheetId="2">COMPOSIÇÕES!$A$9:$IU$11</definedName>
    <definedName name="__xlnm_Print_Titles_0_0_0_0_0_0_0_0_0_0_0_0_0" localSheetId="0">CRONOGRAMA!$A$9:$IV$20</definedName>
    <definedName name="__xlnm_Print_Titles_0_0_0_0_0_0_0_0_0_0_0_0_0" localSheetId="1">'PLANILHA ORÇAMENTÁRIA'!$A$9:$IU$11</definedName>
    <definedName name="__xlnm_Print_Titles_0_0_0_0_0_0_0_0_0_0_0_0_0" localSheetId="3">'PLANILHA ORÇAMENTÁRIA_APROVAÇÃO'!$A$9:$IT$11</definedName>
    <definedName name="__xlnm_Print_Titles_0_0_0_0_0_0_0_0_0_0_0_0_0" localSheetId="4">'PREÇO MERCADO_APROVAÇÃO NA CONC'!$A$9:$IU$11</definedName>
    <definedName name="__xlnm_Print_Titles_0_0_0_0_0_0_0_0_0_0_0_0_0_0" localSheetId="2">COMPOSIÇÕES!$A$9:$IU$11</definedName>
    <definedName name="__xlnm_Print_Titles_0_0_0_0_0_0_0_0_0_0_0_0_0_0" localSheetId="0">CRONOGRAMA!$A$9:$IV$20</definedName>
    <definedName name="__xlnm_Print_Titles_0_0_0_0_0_0_0_0_0_0_0_0_0_0" localSheetId="1">'PLANILHA ORÇAMENTÁRIA'!$A$9:$IU$11</definedName>
    <definedName name="__xlnm_Print_Titles_0_0_0_0_0_0_0_0_0_0_0_0_0_0" localSheetId="3">'PLANILHA ORÇAMENTÁRIA_APROVAÇÃO'!$A$9:$IT$11</definedName>
    <definedName name="__xlnm_Print_Titles_0_0_0_0_0_0_0_0_0_0_0_0_0_0" localSheetId="4">'PREÇO MERCADO_APROVAÇÃO NA CONC'!$A$9:$IU$11</definedName>
    <definedName name="__xlnm_Print_Titles_0_0_0_0_0_0_0_0_0_0_0_0_0_0_0" localSheetId="2">COMPOSIÇÕES!$A$9:$IU$11</definedName>
    <definedName name="__xlnm_Print_Titles_0_0_0_0_0_0_0_0_0_0_0_0_0_0_0" localSheetId="0">CRONOGRAMA!$A$9:$IV$20</definedName>
    <definedName name="__xlnm_Print_Titles_0_0_0_0_0_0_0_0_0_0_0_0_0_0_0" localSheetId="1">'PLANILHA ORÇAMENTÁRIA'!$A$9:$IU$11</definedName>
    <definedName name="__xlnm_Print_Titles_0_0_0_0_0_0_0_0_0_0_0_0_0_0_0" localSheetId="3">'PLANILHA ORÇAMENTÁRIA_APROVAÇÃO'!$A$9:$IT$11</definedName>
    <definedName name="__xlnm_Print_Titles_0_0_0_0_0_0_0_0_0_0_0_0_0_0_0" localSheetId="4">'PREÇO MERCADO_APROVAÇÃO NA CONC'!$A$9:$IU$11</definedName>
    <definedName name="__xlnm_Print_Titles_0_0_0_0_0_0_0_0_0_0_0_0_0_0_0_0" localSheetId="2">COMPOSIÇÕES!$A$9:$IU$11</definedName>
    <definedName name="__xlnm_Print_Titles_0_0_0_0_0_0_0_0_0_0_0_0_0_0_0_0" localSheetId="0">CRONOGRAMA!$A$9:$IV$20</definedName>
    <definedName name="__xlnm_Print_Titles_0_0_0_0_0_0_0_0_0_0_0_0_0_0_0_0" localSheetId="1">'PLANILHA ORÇAMENTÁRIA'!$A$9:$IU$11</definedName>
    <definedName name="__xlnm_Print_Titles_0_0_0_0_0_0_0_0_0_0_0_0_0_0_0_0" localSheetId="3">'PLANILHA ORÇAMENTÁRIA_APROVAÇÃO'!$A$9:$IT$11</definedName>
    <definedName name="__xlnm_Print_Titles_0_0_0_0_0_0_0_0_0_0_0_0_0_0_0_0" localSheetId="4">'PREÇO MERCADO_APROVAÇÃO NA CONC'!$A$9:$IU$11</definedName>
    <definedName name="__xlnm_Print_Titles_0_0_0_0_0_0_0_0_0_0_0_0_0_0_0_0_0" localSheetId="2">NA()</definedName>
    <definedName name="__xlnm_Print_Titles_0_0_0_0_0_0_0_0_0_0_0_0_0_0_0_0_0" localSheetId="0">NA()</definedName>
    <definedName name="__xlnm_Print_Titles_0_0_0_0_0_0_0_0_0_0_0_0_0_0_0_0_0" localSheetId="1">NA()</definedName>
    <definedName name="__xlnm_Print_Titles_0_0_0_0_0_0_0_0_0_0_0_0_0_0_0_0_0" localSheetId="3">NA()</definedName>
    <definedName name="__xlnm_Print_Titles_0_0_0_0_0_0_0_0_0_0_0_0_0_0_0_0_0" localSheetId="4">NA()</definedName>
    <definedName name="__xlnm_Print_Titles_0_0_0_0_0_0_0_0_0_0_0_0_0_0_0_0_0_0" localSheetId="2">NA()</definedName>
    <definedName name="__xlnm_Print_Titles_0_0_0_0_0_0_0_0_0_0_0_0_0_0_0_0_0_0" localSheetId="0">NA()</definedName>
    <definedName name="__xlnm_Print_Titles_0_0_0_0_0_0_0_0_0_0_0_0_0_0_0_0_0_0" localSheetId="1">NA()</definedName>
    <definedName name="__xlnm_Print_Titles_0_0_0_0_0_0_0_0_0_0_0_0_0_0_0_0_0_0" localSheetId="3">NA()</definedName>
    <definedName name="__xlnm_Print_Titles_0_0_0_0_0_0_0_0_0_0_0_0_0_0_0_0_0_0" localSheetId="4">NA()</definedName>
    <definedName name="__xlnm_Print_Titles_0_0_0_0_0_0_0_0_0_0_0_0_0_0_0_0_0_0_0" localSheetId="2">NA()</definedName>
    <definedName name="__xlnm_Print_Titles_0_0_0_0_0_0_0_0_0_0_0_0_0_0_0_0_0_0_0" localSheetId="0">NA()</definedName>
    <definedName name="__xlnm_Print_Titles_0_0_0_0_0_0_0_0_0_0_0_0_0_0_0_0_0_0_0" localSheetId="1">NA()</definedName>
    <definedName name="__xlnm_Print_Titles_0_0_0_0_0_0_0_0_0_0_0_0_0_0_0_0_0_0_0" localSheetId="3">NA()</definedName>
    <definedName name="__xlnm_Print_Titles_0_0_0_0_0_0_0_0_0_0_0_0_0_0_0_0_0_0_0" localSheetId="4">NA()</definedName>
    <definedName name="__xlnm_Print_Titles_0_0_0_0_0_0_0_0_0_0_0_0_0_0_0_0_0_0_0_0" localSheetId="2">NA()</definedName>
    <definedName name="__xlnm_Print_Titles_0_0_0_0_0_0_0_0_0_0_0_0_0_0_0_0_0_0_0_0" localSheetId="0">NA()</definedName>
    <definedName name="__xlnm_Print_Titles_0_0_0_0_0_0_0_0_0_0_0_0_0_0_0_0_0_0_0_0" localSheetId="1">NA()</definedName>
    <definedName name="__xlnm_Print_Titles_0_0_0_0_0_0_0_0_0_0_0_0_0_0_0_0_0_0_0_0" localSheetId="3">NA()</definedName>
    <definedName name="__xlnm_Print_Titles_0_0_0_0_0_0_0_0_0_0_0_0_0_0_0_0_0_0_0_0" localSheetId="4">NA()</definedName>
    <definedName name="__xlnm_Print_Titles_0_0_0_0_0_0_0_0_0_0_0_0_0_0_0_0_0_0_0_0_0" localSheetId="2">NA()</definedName>
    <definedName name="__xlnm_Print_Titles_0_0_0_0_0_0_0_0_0_0_0_0_0_0_0_0_0_0_0_0_0" localSheetId="0">NA()</definedName>
    <definedName name="__xlnm_Print_Titles_0_0_0_0_0_0_0_0_0_0_0_0_0_0_0_0_0_0_0_0_0" localSheetId="1">NA()</definedName>
    <definedName name="__xlnm_Print_Titles_0_0_0_0_0_0_0_0_0_0_0_0_0_0_0_0_0_0_0_0_0" localSheetId="3">NA()</definedName>
    <definedName name="__xlnm_Print_Titles_0_0_0_0_0_0_0_0_0_0_0_0_0_0_0_0_0_0_0_0_0" localSheetId="4">NA()</definedName>
    <definedName name="__xlnm_Print_Titles_0_0_0_0_0_0_0_0_0_0_0_0_0_0_0_0_0_0_0_0_0_0" localSheetId="2">NA()</definedName>
    <definedName name="__xlnm_Print_Titles_0_0_0_0_0_0_0_0_0_0_0_0_0_0_0_0_0_0_0_0_0_0" localSheetId="0">NA()</definedName>
    <definedName name="__xlnm_Print_Titles_0_0_0_0_0_0_0_0_0_0_0_0_0_0_0_0_0_0_0_0_0_0" localSheetId="1">NA()</definedName>
    <definedName name="__xlnm_Print_Titles_0_0_0_0_0_0_0_0_0_0_0_0_0_0_0_0_0_0_0_0_0_0" localSheetId="3">NA()</definedName>
    <definedName name="__xlnm_Print_Titles_0_0_0_0_0_0_0_0_0_0_0_0_0_0_0_0_0_0_0_0_0_0" localSheetId="4">NA()</definedName>
    <definedName name="__xlnm_Print_Titles_0_0_0_0_0_0_0_0_0_0_0_0_0_0_0_0_0_0_0_0_0_0_0" localSheetId="2">NA()</definedName>
    <definedName name="__xlnm_Print_Titles_0_0_0_0_0_0_0_0_0_0_0_0_0_0_0_0_0_0_0_0_0_0_0" localSheetId="0">NA()</definedName>
    <definedName name="__xlnm_Print_Titles_0_0_0_0_0_0_0_0_0_0_0_0_0_0_0_0_0_0_0_0_0_0_0" localSheetId="1">NA()</definedName>
    <definedName name="__xlnm_Print_Titles_0_0_0_0_0_0_0_0_0_0_0_0_0_0_0_0_0_0_0_0_0_0_0" localSheetId="3">NA()</definedName>
    <definedName name="__xlnm_Print_Titles_0_0_0_0_0_0_0_0_0_0_0_0_0_0_0_0_0_0_0_0_0_0_0" localSheetId="4">NA()</definedName>
    <definedName name="__xlnm_Print_Titles_0_0_0_0_0_0_0_0_0_0_0_0_0_0_0_0_0_0_0_0_0_0_0_0" localSheetId="2">NA()</definedName>
    <definedName name="__xlnm_Print_Titles_0_0_0_0_0_0_0_0_0_0_0_0_0_0_0_0_0_0_0_0_0_0_0_0" localSheetId="0">NA()</definedName>
    <definedName name="__xlnm_Print_Titles_0_0_0_0_0_0_0_0_0_0_0_0_0_0_0_0_0_0_0_0_0_0_0_0" localSheetId="1">NA()</definedName>
    <definedName name="__xlnm_Print_Titles_0_0_0_0_0_0_0_0_0_0_0_0_0_0_0_0_0_0_0_0_0_0_0_0" localSheetId="3">NA()</definedName>
    <definedName name="__xlnm_Print_Titles_0_0_0_0_0_0_0_0_0_0_0_0_0_0_0_0_0_0_0_0_0_0_0_0" localSheetId="4">NA()</definedName>
    <definedName name="__xlnm_Print_Titles_0_0_0_0_0_0_0_0_0_0_0_0_0_0_0_0_0_0_0_0_0_0_0_0_0" localSheetId="2">NA()</definedName>
    <definedName name="__xlnm_Print_Titles_0_0_0_0_0_0_0_0_0_0_0_0_0_0_0_0_0_0_0_0_0_0_0_0_0" localSheetId="0">NA()</definedName>
    <definedName name="__xlnm_Print_Titles_0_0_0_0_0_0_0_0_0_0_0_0_0_0_0_0_0_0_0_0_0_0_0_0_0" localSheetId="1">NA()</definedName>
    <definedName name="__xlnm_Print_Titles_0_0_0_0_0_0_0_0_0_0_0_0_0_0_0_0_0_0_0_0_0_0_0_0_0" localSheetId="3">NA()</definedName>
    <definedName name="__xlnm_Print_Titles_0_0_0_0_0_0_0_0_0_0_0_0_0_0_0_0_0_0_0_0_0_0_0_0_0" localSheetId="4">NA()</definedName>
    <definedName name="__xlnm_Print_Titles_0_0_0_0_0_0_0_0_0_0_0_0_0_0_0_0_0_0_0_0_0_0_0_0_0_0" localSheetId="2">NA()</definedName>
    <definedName name="__xlnm_Print_Titles_0_0_0_0_0_0_0_0_0_0_0_0_0_0_0_0_0_0_0_0_0_0_0_0_0_0" localSheetId="0">NA()</definedName>
    <definedName name="__xlnm_Print_Titles_0_0_0_0_0_0_0_0_0_0_0_0_0_0_0_0_0_0_0_0_0_0_0_0_0_0" localSheetId="1">NA()</definedName>
    <definedName name="__xlnm_Print_Titles_0_0_0_0_0_0_0_0_0_0_0_0_0_0_0_0_0_0_0_0_0_0_0_0_0_0" localSheetId="3">NA()</definedName>
    <definedName name="__xlnm_Print_Titles_0_0_0_0_0_0_0_0_0_0_0_0_0_0_0_0_0_0_0_0_0_0_0_0_0_0" localSheetId="4">NA()</definedName>
    <definedName name="_xlnm.Print_Area" localSheetId="2">COMPOSIÇÕES!$A$1:$I$58</definedName>
    <definedName name="_xlnm.Print_Area" localSheetId="0">CRONOGRAMA!$A$1:$I$47</definedName>
    <definedName name="_xlnm.Print_Area" localSheetId="1">'PLANILHA ORÇAMENTÁRIA'!$A$1:$M$38</definedName>
    <definedName name="_xlnm.Print_Area" localSheetId="3">'PLANILHA ORÇAMENTÁRIA_APROVAÇÃO'!$A$1:$L$32</definedName>
    <definedName name="_xlnm.Print_Area" localSheetId="4">'PREÇO MERCADO_APROVAÇÃO NA CONC'!$A$1:$M$26</definedName>
    <definedName name="Excel_BuiltIn_Print_Area_2">"$#REF!.$B$2:$J$214"</definedName>
    <definedName name="Excel_BuiltIn_Print_Area_3">"$#REF!.$B$2:$H$59"</definedName>
    <definedName name="Excel_BuiltIn_Print_Titles_2">"$#REF!.$B$2:$AMJ$8"</definedName>
    <definedName name="Print_Titles_0" localSheetId="2">COMPOSIÇÕES!$9:$11</definedName>
    <definedName name="Print_Titles_0" localSheetId="0">CRONOGRAMA!$9:$20</definedName>
    <definedName name="Print_Titles_0" localSheetId="1">'PLANILHA ORÇAMENTÁRIA'!$9:$11</definedName>
    <definedName name="Print_Titles_0" localSheetId="3">'PLANILHA ORÇAMENTÁRIA_APROVAÇÃO'!$9:$11</definedName>
    <definedName name="Print_Titles_0" localSheetId="4">'PREÇO MERCADO_APROVAÇÃO NA CONC'!$9:$11</definedName>
    <definedName name="_xlnm.Print_Titles" localSheetId="2">COMPOSIÇÕES!$9:$11</definedName>
    <definedName name="_xlnm.Print_Titles" localSheetId="1">'PLANILHA ORÇAMENTÁRIA'!$9:$11</definedName>
    <definedName name="_xlnm.Print_Titles" localSheetId="3">'PLANILHA ORÇAMENTÁRIA_APROVAÇÃO'!$9:$11</definedName>
    <definedName name="_xlnm.Print_Titles" localSheetId="4">'PREÇO MERCADO_APROVAÇÃO NA CONC'!$9:$11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9" i="1" l="1"/>
  <c r="E29" i="1"/>
  <c r="F18" i="1"/>
  <c r="C13" i="1"/>
  <c r="M12" i="5" l="1"/>
  <c r="G12" i="5" s="1"/>
  <c r="F12" i="4" s="1"/>
  <c r="H12" i="5"/>
  <c r="G12" i="4" s="1"/>
  <c r="H12" i="4" s="1"/>
  <c r="I41" i="3"/>
  <c r="H41" i="3"/>
  <c r="H40" i="3"/>
  <c r="I40" i="3" s="1"/>
  <c r="G39" i="3"/>
  <c r="F14" i="4" s="1"/>
  <c r="G14" i="4" s="1"/>
  <c r="H14" i="4" s="1"/>
  <c r="C17" i="1" s="1"/>
  <c r="F17" i="1" s="1"/>
  <c r="H38" i="3"/>
  <c r="I38" i="3" s="1"/>
  <c r="H37" i="3"/>
  <c r="I37" i="3" s="1"/>
  <c r="G36" i="3"/>
  <c r="F13" i="4" s="1"/>
  <c r="G13" i="4" s="1"/>
  <c r="H13" i="4" s="1"/>
  <c r="C15" i="1" s="1"/>
  <c r="H35" i="3"/>
  <c r="I35" i="3" s="1"/>
  <c r="H34" i="3"/>
  <c r="I34" i="3" s="1"/>
  <c r="H33" i="3"/>
  <c r="I33" i="3" s="1"/>
  <c r="G32" i="3"/>
  <c r="G20" i="2" s="1"/>
  <c r="H20" i="2" s="1"/>
  <c r="I20" i="2" s="1"/>
  <c r="H31" i="3"/>
  <c r="I31" i="3" s="1"/>
  <c r="H30" i="3"/>
  <c r="I30" i="3" s="1"/>
  <c r="H29" i="3"/>
  <c r="I29" i="3" s="1"/>
  <c r="H28" i="3"/>
  <c r="I28" i="3" s="1"/>
  <c r="M27" i="3"/>
  <c r="G27" i="3" s="1"/>
  <c r="H25" i="3"/>
  <c r="I25" i="3" s="1"/>
  <c r="H24" i="3"/>
  <c r="I24" i="3" s="1"/>
  <c r="H23" i="3"/>
  <c r="I23" i="3" s="1"/>
  <c r="H22" i="3"/>
  <c r="I22" i="3" s="1"/>
  <c r="M21" i="3"/>
  <c r="G21" i="3" s="1"/>
  <c r="H21" i="3" s="1"/>
  <c r="I21" i="3" s="1"/>
  <c r="H20" i="3"/>
  <c r="I20" i="3" s="1"/>
  <c r="H19" i="3"/>
  <c r="I19" i="3" s="1"/>
  <c r="H18" i="3"/>
  <c r="I18" i="3" s="1"/>
  <c r="H17" i="3"/>
  <c r="I17" i="3" s="1"/>
  <c r="M16" i="3"/>
  <c r="G16" i="3" s="1"/>
  <c r="H16" i="3" s="1"/>
  <c r="I16" i="3" s="1"/>
  <c r="M15" i="3"/>
  <c r="G15" i="3" s="1"/>
  <c r="H14" i="3"/>
  <c r="I14" i="3" s="1"/>
  <c r="H13" i="3"/>
  <c r="I13" i="3" s="1"/>
  <c r="H17" i="2"/>
  <c r="I17" i="2" s="1"/>
  <c r="L16" i="2"/>
  <c r="K16" i="2"/>
  <c r="J16" i="2"/>
  <c r="H15" i="2"/>
  <c r="I15" i="2" s="1"/>
  <c r="H14" i="2" s="1"/>
  <c r="I14" i="2" s="1"/>
  <c r="C23" i="1" s="1"/>
  <c r="G14" i="2"/>
  <c r="H13" i="2"/>
  <c r="I13" i="2" s="1"/>
  <c r="I12" i="2" s="1"/>
  <c r="B25" i="1"/>
  <c r="B23" i="1"/>
  <c r="B21" i="1"/>
  <c r="B13" i="1"/>
  <c r="F15" i="1" l="1"/>
  <c r="F29" i="1" s="1"/>
  <c r="C21" i="1"/>
  <c r="G23" i="1"/>
  <c r="H23" i="1"/>
  <c r="H27" i="3"/>
  <c r="I27" i="3" s="1"/>
  <c r="H26" i="3" s="1"/>
  <c r="I26" i="3" s="1"/>
  <c r="G26" i="3"/>
  <c r="G12" i="3"/>
  <c r="G18" i="2" s="1"/>
  <c r="H15" i="3"/>
  <c r="I15" i="3" s="1"/>
  <c r="H12" i="3" s="1"/>
  <c r="I12" i="3" s="1"/>
  <c r="H15" i="4"/>
  <c r="H36" i="3"/>
  <c r="I36" i="3" s="1"/>
  <c r="H32" i="3"/>
  <c r="I32" i="3" s="1"/>
  <c r="H39" i="3"/>
  <c r="I39" i="3" s="1"/>
  <c r="I12" i="5"/>
  <c r="G19" i="2" l="1"/>
  <c r="H19" i="2" s="1"/>
  <c r="I19" i="2" s="1"/>
  <c r="D13" i="1"/>
  <c r="E13" i="1"/>
  <c r="D21" i="1"/>
  <c r="G16" i="2"/>
  <c r="H18" i="2"/>
  <c r="I18" i="2" l="1"/>
  <c r="I16" i="2" s="1"/>
  <c r="H16" i="2"/>
  <c r="D31" i="1"/>
  <c r="E31" i="1" l="1"/>
  <c r="F31" i="1" s="1"/>
  <c r="C25" i="1"/>
  <c r="C28" i="1" s="1"/>
  <c r="F30" i="1" s="1"/>
  <c r="I22" i="2"/>
  <c r="H25" i="1" l="1"/>
  <c r="H29" i="1" s="1"/>
  <c r="G25" i="1"/>
  <c r="G29" i="1" s="1"/>
  <c r="G31" i="1" s="1"/>
  <c r="I25" i="1"/>
  <c r="I29" i="1" s="1"/>
  <c r="C26" i="1"/>
  <c r="I30" i="1" l="1"/>
  <c r="H31" i="1"/>
  <c r="I31" i="1" s="1"/>
  <c r="G30" i="1"/>
  <c r="C24" i="1"/>
  <c r="C22" i="1"/>
  <c r="E30" i="1"/>
  <c r="D30" i="1"/>
  <c r="D32" i="1" s="1"/>
  <c r="H30" i="1"/>
  <c r="E32" i="1" l="1"/>
  <c r="F32" i="1" l="1"/>
  <c r="G32" i="1" s="1"/>
  <c r="H32" i="1" s="1"/>
  <c r="I32" i="1" s="1"/>
</calcChain>
</file>

<file path=xl/sharedStrings.xml><?xml version="1.0" encoding="utf-8"?>
<sst xmlns="http://schemas.openxmlformats.org/spreadsheetml/2006/main" count="265" uniqueCount="133">
  <si>
    <t>CRONOGRAMA FÍSICO-FINANCEIRO</t>
  </si>
  <si>
    <t>PRAZO DA OBRA</t>
  </si>
  <si>
    <r>
      <rPr>
        <b/>
        <sz val="11"/>
        <color rgb="FF000000"/>
        <rFont val="Arial Narrow"/>
        <family val="2"/>
        <charset val="1"/>
      </rPr>
      <t>Instalação de Iluminação Pública tipo LED –</t>
    </r>
    <r>
      <rPr>
        <b/>
        <sz val="12"/>
        <color rgb="FF000000"/>
        <rFont val="Arial Narrow"/>
        <family val="2"/>
        <charset val="1"/>
      </rPr>
      <t xml:space="preserve"> Avenida Ivone Antunes de Campos</t>
    </r>
  </si>
  <si>
    <t>META 1</t>
  </si>
  <si>
    <t>ITEM</t>
  </si>
  <si>
    <t>DESCRIMINAÇÃO</t>
  </si>
  <si>
    <t>ETAPA</t>
  </si>
  <si>
    <t>1 MÊS</t>
  </si>
  <si>
    <t>2 MÊS</t>
  </si>
  <si>
    <t>3 MÊS</t>
  </si>
  <si>
    <t>4 MÊS</t>
  </si>
  <si>
    <t>5 MÊS</t>
  </si>
  <si>
    <t>%</t>
  </si>
  <si>
    <t>META 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</si>
  <si>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</si>
  <si>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</si>
  <si>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</si>
  <si>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</si>
  <si>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</si>
  <si>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</si>
  <si>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</si>
  <si>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t>Pilar do Sul, 25 de Outubro de 2021</t>
  </si>
  <si>
    <t>OBRA: INSTALAÇÃO DE ILUMINAÇÃO PÚBLICA TIPO LED</t>
  </si>
  <si>
    <t>PREÇOS DE MERCADO (com BDI 25%)</t>
  </si>
  <si>
    <t>LOCAL: AVENIDA IVONE ANTUNES DE CAMPOS - PILAR DO SUL-SP</t>
  </si>
  <si>
    <t>FONTE</t>
  </si>
  <si>
    <t>CÓDIGO</t>
  </si>
  <si>
    <t>DESCRIÇÃO</t>
  </si>
  <si>
    <t>UNID</t>
  </si>
  <si>
    <t>QTD</t>
  </si>
  <si>
    <t>VALOR UNITÁRIO</t>
  </si>
  <si>
    <t>VALOR UNITÁRIO C/ BDI 25,00%</t>
  </si>
  <si>
    <t>VALOR TOTAL</t>
  </si>
  <si>
    <t>PREÇO 1(RM EMPREEENDIMENTOS) VALOR UNITÁRIO</t>
  </si>
  <si>
    <t>PREÇO 2 (R.P. TOMAZ CONSTRUÇÕES) VALOR UNITÁRIO</t>
  </si>
  <si>
    <t>PREÇO 3 (ADILSON DA SILVA) VALOR UNITÁRIO</t>
  </si>
  <si>
    <t>PREÇO MÉDIO</t>
  </si>
  <si>
    <t>SERVIÇO</t>
  </si>
  <si>
    <t>SERVIÇOS PRELIMINARES</t>
  </si>
  <si>
    <t>CDHU</t>
  </si>
  <si>
    <t>CDHU – 02.08.050</t>
  </si>
  <si>
    <t>PLACA EM LONA COM IMPRESSÃO DIGITAL E ESTRUTURA EM MADEIRA</t>
  </si>
  <si>
    <t>M²</t>
  </si>
  <si>
    <t>REMOÇÃO DE POSTEAMENTO</t>
  </si>
  <si>
    <t>CDHU – 04.21.130</t>
  </si>
  <si>
    <t>REMOÇÃO DE POSTE DE CONCRETO</t>
  </si>
  <si>
    <t>EXECUÇÃO DE ILUMINAÇÃO PÚBLICA</t>
  </si>
  <si>
    <t>3.1</t>
  </si>
  <si>
    <t>CDHU – 68.01.800</t>
  </si>
  <si>
    <t>POSTEAMENTO PARA EXTENSÃO DE REDE SECUNDÁRIA E INSTALAÇÃO DE IP -  INSTALAÇÃO DE ACORDO COM AS NORMAS VIGENTES DA  CONCESSIONARIA LOCAL (ELEKTRO)- POSTE CONCRETO CIRCULAR, 600 KG, H= 11,00m</t>
  </si>
  <si>
    <t>3.2</t>
  </si>
  <si>
    <t>COMPOSIÇÃO DO SERVIÇO</t>
  </si>
  <si>
    <t>comp. 1</t>
  </si>
  <si>
    <t>EXTENSÃO DE REDE SECUNDÁRIA – ACESSÓRIOS DE FIXAÇÃO - INSTALAÇÃO DE ACORDO COM AS NORMAS DA CONCESSIONARIA LOCAL (ELEKTRO)</t>
  </si>
  <si>
    <t>3.3</t>
  </si>
  <si>
    <t>comp. 2</t>
  </si>
  <si>
    <t>EXTENSÃO DE REDE SECUNDÁRIA – CABEAMENTO -  INSTALADO EM ACORDO COM A CONCESSIONARIA LOCAL (ELEKTRO)</t>
  </si>
  <si>
    <t>M</t>
  </si>
  <si>
    <t>3.4</t>
  </si>
  <si>
    <t>comp. 3</t>
  </si>
  <si>
    <t xml:space="preserve">LUMINÁRIA INTEGRADA DE LED – POTÊNCIA 150 W – INSTALADO EM BRAÇO MÉDIO DE ACORDO COM AS NORMAS DA CONCESSIONARIA LOCAL (ELEKTRO) </t>
  </si>
  <si>
    <t>TOTAL COM BDI = 25,00%</t>
  </si>
  <si>
    <t>PILAR DO SUL-SP, 25 DE OUTUBRO DE 2021.</t>
  </si>
  <si>
    <t xml:space="preserve">OBRA: INFRAESTRUTURA URBANA – ILUMINAÇÃO PÚBLICA </t>
  </si>
  <si>
    <t>PREÇOS DE MERCADO (COM BDI 25%)</t>
  </si>
  <si>
    <t>VALOR UNITÁRIO C/ BDI 25%</t>
  </si>
  <si>
    <t xml:space="preserve">      PREÇO 1        (RM EMPREEENDIMENTOS) V.UNITÁRIO</t>
  </si>
  <si>
    <t>PREÇO 2            (ELÉTRICA BIASI)             V. UNITÁRIO</t>
  </si>
  <si>
    <t>PREÇO 3 (ADILSON DA SILVA PORTO) V. UNITÁRIO</t>
  </si>
  <si>
    <t>COMP.1</t>
  </si>
  <si>
    <t>CDHU - P.19.000.043502</t>
  </si>
  <si>
    <t>ARMAÇÃO SECUNDÁRIA DE 1 ESTRIBO</t>
  </si>
  <si>
    <t>CDHU - P.19.000.091389</t>
  </si>
  <si>
    <t>ISOLADOR ROLDANA EM PORCELANA DE 72 X 72 mm</t>
  </si>
  <si>
    <t>MERCADO</t>
  </si>
  <si>
    <t>PARAFUSO CABEÇA QUADRADA M16x200mm</t>
  </si>
  <si>
    <t>CINTA DE AÇO PARA POSTE CIRCULAR – 250mm COM ELEMENTOS DE FIXAÇÃO.</t>
  </si>
  <si>
    <t>CDHU - P.15.000.049560</t>
  </si>
  <si>
    <t>LAÇO PRÉ-FORMADO DE TOPO PARA CABO CA 4 AWG</t>
  </si>
  <si>
    <t>CDHU - E.03.000.049539</t>
  </si>
  <si>
    <t>ARRUELA QUADRADA 50 x 3 x 18 mm</t>
  </si>
  <si>
    <t>SINAPI INSUMOS - 11272</t>
  </si>
  <si>
    <t>ALÇA PREFORMADA DE DISTRIBUIÇÃO</t>
  </si>
  <si>
    <t>CDHU - P.19.000.042380</t>
  </si>
  <si>
    <t>ABRAÇADEIRA PARA CABO MODELO MB-4 DA 3M SCOTCH PARA FIXAÇÃO DE CABO ELÉTRICO DE POTÊNCIA, ISOLADO DE TENSÃO ATÉ 35 KV</t>
  </si>
  <si>
    <t>CONECTOR TIPO PERFURAÇÃO (IP)</t>
  </si>
  <si>
    <t>CDHU - S.04.000.081349</t>
  </si>
  <si>
    <t>CAMINHÃO MUNCK 3 TONELADAS</t>
  </si>
  <si>
    <t>H</t>
  </si>
  <si>
    <t>SINAPI INSUMOS - 4096</t>
  </si>
  <si>
    <t>MOTORISTA OPERADOR</t>
  </si>
  <si>
    <t>CDHU - B.01.000.010115</t>
  </si>
  <si>
    <t>ELETRICISTA</t>
  </si>
  <si>
    <t>CDHU - B.01.000.010116</t>
  </si>
  <si>
    <t>AJUDANTE ELETRICISTA</t>
  </si>
  <si>
    <t>COMP.2</t>
  </si>
  <si>
    <t>CABO DE ALUMINIO 3 X 50MM²+1 X 50MM² - FASES CA, ISOLAÇÃO XLPE COLORIDA E NEUTRO ISOLADO EM CA</t>
  </si>
  <si>
    <t>COMP.3</t>
  </si>
  <si>
    <t>INSTALAÇÃO COMPLETA DE LUMINÁRIA LED</t>
  </si>
  <si>
    <t>CDHU - 41.11.703</t>
  </si>
  <si>
    <t>LUMINÁRIA LED RETANGULAR PARA POSTE DE 14.160 ATÉ 17.475 LM, EFICIÊNCIA MÍNIMA 118 LM/W- INSTALADO EM BRAÇO MÉDIO DE ACORDO COM AS NORMAS DA CONCESSIONARIA LOCAL (ELEKTRO)</t>
  </si>
  <si>
    <t>SINAPI - 101632</t>
  </si>
  <si>
    <t>RELÉ FOTOELÉTRICO PARA COMANDO DE ILUMINAÇÃO EXTERNA 1000 W - FORNECIMENTO E INSTALAÇÃO.</t>
  </si>
  <si>
    <t>SINAPI - 101636</t>
  </si>
  <si>
    <t>BRAÇO PARA ILUMINAÇÃO PÚBLICA, EM TUBO DE AÇO GALVANIZADO, COMPRIMENTO DE 1,50 M, PARA FIXAÇÃO EM POSTE DE CONCRETO - FORNECIMENTO E INSTALAÇÃO</t>
  </si>
  <si>
    <t>COMP.4</t>
  </si>
  <si>
    <t xml:space="preserve">INSTALAÇÃO DE TRANSFORMADOR DE DISTRIBUIÇÃO 30 KVA </t>
  </si>
  <si>
    <t>SINAPI – 102102</t>
  </si>
  <si>
    <t>TRANSFORMADOR DE DISTRIBUIÇÃO, 30 KVA, TRIFÁSICO, 60 HZ, CLASSE 15 KV,IMERSO EM ÓLEO MINERAL, INSTALAÇÃO EM POSTE (NÃO INCLUSO SUPORTE) – FORNECIMENTO E INSTALAÇÃO. AF_12/2020</t>
  </si>
  <si>
    <t>UND</t>
  </si>
  <si>
    <t>SINAPI – 101632</t>
  </si>
  <si>
    <t xml:space="preserve">SUPORTE PARA TRANSFORMADOR EM POSTE DE CONCRETO CIRCULAR – FORNECIMENTO E INSTALAÇÃO. AF_12/2020 </t>
  </si>
  <si>
    <t>COMP.5</t>
  </si>
  <si>
    <t xml:space="preserve">INSTALAÇÃO DE TRANSFORMADOR DE DISTRIBUIÇÃO 45 KVA </t>
  </si>
  <si>
    <t>SINAPI – 102103</t>
  </si>
  <si>
    <t>TRANSFORMADOR DE DISTRIBUIÇÃO, 45 KVA, TRIFÁSICO, 60 HZ, CLASSE 15 KV, IMERSO EM ÓLEO MINERAL, INSTALAÇÃO EM POSTE (NÃO INCLUSO SUPORTE) – FORNECIMENTO E INSTALAÇÃO. AF_12/2020</t>
  </si>
  <si>
    <t>PILAR DO SUL-SP, 25 DE SETEMBRO DE 2021.</t>
  </si>
  <si>
    <t>FONTE/CÓDIGO</t>
  </si>
  <si>
    <t>APROVAÇÃO JUNTO À CONCESSIONÁRIA – elaboração do projeto técnico</t>
  </si>
  <si>
    <t>SINAPI 09/2021   102102</t>
  </si>
  <si>
    <t>TRANSFORMADOR DE DISTRIBUIÇÃO 30 KVA</t>
  </si>
  <si>
    <t>SINAPI 09/2021   102103</t>
  </si>
  <si>
    <t>TRANSFORMADOR DE DISTRIBUIÇÃO 45 KVA</t>
  </si>
  <si>
    <t>FONTE:  PREÇOS DE MERCADO – SETEMBRO/2021 (MÉDIA DE 3 EMPRESAS) / SINAPI 09/2021</t>
  </si>
  <si>
    <t xml:space="preserve">      PREÇO 1        (RM EMPREEENDIMENTOS) V. UNITÁRIO</t>
  </si>
  <si>
    <t>APROVAÇÃO JUNTO À CONCESSIONÁRIA</t>
  </si>
  <si>
    <t>FONTE:PREÇOS DE MERCADO (MÉDIA DE 3 EMPRESAS)</t>
  </si>
  <si>
    <t>PILAR DO SUL-SP, 16 DE OUTUBRO DE 2021.</t>
  </si>
  <si>
    <r>
      <t xml:space="preserve">FONTE: </t>
    </r>
    <r>
      <rPr>
        <sz val="11"/>
        <rFont val="Arial"/>
        <family val="2"/>
        <charset val="1"/>
      </rPr>
      <t>CDHU 183 - DESONERADO / SINAPI DES. 09/2021 / PREÇOS DE MERCADO (MÉDIA DE 3 EMPRESAS)</t>
    </r>
  </si>
  <si>
    <t>FONTE: CDHU 183 - DESONERADO / SINAPI DES. 09/2021 / PREÇOS DE MERCADO (MÉDIA DE 3 EMPRESAS)</t>
  </si>
  <si>
    <t>6 meses</t>
  </si>
  <si>
    <t>6 MÊS</t>
  </si>
  <si>
    <t>PLANILHA DE COMPOSOÇÕES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</si>
</sst>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 &quot;#,##0.00"/>
  </numFmts>
  <fonts count="17">
    <font>
      <sz val="10"/>
      <name val="Arial"/>
      <family val="2"/>
      <charset val="1"/>
    </font>
    <font>
      <sz val="11"/>
      <color rgb="FF000000"/>
      <name val="Arial1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i/>
      <sz val="18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b/>
      <sz val="12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000000"/>
      <name val="Arial Narrow"/>
      <family val="2"/>
      <charset val="1"/>
    </font>
    <font>
      <b/>
      <sz val="11"/>
      <color rgb="FFFFFFFF"/>
      <name val="Arial Narrow"/>
      <family val="2"/>
      <charset val="1"/>
    </font>
    <font>
      <sz val="11"/>
      <color rgb="FF000000"/>
      <name val="Arial Narrow"/>
      <family val="2"/>
      <charset val="1"/>
    </font>
    <font>
      <sz val="11"/>
      <name val="Arial"/>
      <family val="2"/>
      <charset val="1"/>
    </font>
    <font>
      <b/>
      <sz val="9"/>
      <name val="Arial"/>
      <family val="2"/>
      <charset val="1"/>
    </font>
    <font>
      <b/>
      <sz val="14"/>
      <color rgb="FF000000"/>
      <name val="Arial Narrow"/>
      <family val="2"/>
      <charset val="1"/>
    </font>
    <font>
      <sz val="11"/>
      <color rgb="FF000000"/>
      <name val="Arial"/>
      <family val="2"/>
      <charset val="1"/>
    </font>
    <font>
      <sz val="10"/>
      <name val="Arial"/>
      <family val="2"/>
      <charset val="1"/>
    </font>
    <font>
      <b/>
      <sz val="11"/>
      <color rgb="FF0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D9D9D9"/>
        <bgColor rgb="FFDDDDDD"/>
      </patternFill>
    </fill>
    <fill>
      <patternFill patternType="solid">
        <fgColor rgb="FF92D050"/>
        <bgColor rgb="FFB2B2B2"/>
      </patternFill>
    </fill>
    <fill>
      <patternFill patternType="solid">
        <fgColor rgb="FFBFBFBF"/>
        <bgColor rgb="FFB2B2B2"/>
      </patternFill>
    </fill>
    <fill>
      <patternFill patternType="solid">
        <fgColor rgb="FFF2F2F2"/>
        <bgColor rgb="FFFFFFFF"/>
      </patternFill>
    </fill>
    <fill>
      <patternFill patternType="solid">
        <fgColor rgb="FFB2B2B2"/>
        <bgColor rgb="FFBFBFBF"/>
      </patternFill>
    </fill>
    <fill>
      <patternFill patternType="solid">
        <fgColor rgb="FFDDDDDD"/>
        <bgColor rgb="FFD9D9D9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5" fillId="0" borderId="0" applyBorder="0" applyProtection="0"/>
    <xf numFmtId="0" fontId="1" fillId="0" borderId="0"/>
  </cellStyleXfs>
  <cellXfs count="145">
    <xf numFmtId="0" fontId="0" fillId="0" borderId="0" xfId="0"/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2" borderId="0" xfId="0" applyFill="1"/>
    <xf numFmtId="0" fontId="6" fillId="2" borderId="0" xfId="0" applyFont="1" applyFill="1" applyBorder="1" applyAlignment="1">
      <alignment horizontal="left" vertical="center"/>
    </xf>
    <xf numFmtId="164" fontId="7" fillId="0" borderId="0" xfId="0" applyNumberFormat="1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4" fontId="8" fillId="4" borderId="1" xfId="0" applyNumberFormat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10" fontId="10" fillId="4" borderId="1" xfId="1" applyNumberFormat="1" applyFont="1" applyFill="1" applyBorder="1" applyAlignment="1" applyProtection="1">
      <alignment horizontal="center" vertical="center"/>
    </xf>
    <xf numFmtId="0" fontId="10" fillId="4" borderId="1" xfId="0" applyFont="1" applyFill="1" applyBorder="1"/>
    <xf numFmtId="4" fontId="10" fillId="4" borderId="1" xfId="0" applyNumberFormat="1" applyFont="1" applyFill="1" applyBorder="1" applyAlignment="1">
      <alignment horizontal="center" vertical="center"/>
    </xf>
    <xf numFmtId="10" fontId="8" fillId="5" borderId="1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wrapText="1"/>
    </xf>
    <xf numFmtId="164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8" fillId="4" borderId="1" xfId="0" applyFont="1" applyFill="1" applyBorder="1" applyAlignment="1">
      <alignment wrapText="1"/>
    </xf>
    <xf numFmtId="0" fontId="12" fillId="2" borderId="0" xfId="0" applyFont="1" applyFill="1" applyBorder="1" applyAlignment="1">
      <alignment vertical="center"/>
    </xf>
    <xf numFmtId="0" fontId="0" fillId="2" borderId="0" xfId="0" applyFill="1" applyBorder="1"/>
    <xf numFmtId="0" fontId="11" fillId="2" borderId="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10" fillId="0" borderId="0" xfId="0" applyFont="1"/>
    <xf numFmtId="0" fontId="11" fillId="2" borderId="0" xfId="0" applyFont="1" applyFill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 vertical="center"/>
    </xf>
    <xf numFmtId="10" fontId="10" fillId="0" borderId="1" xfId="1" applyNumberFormat="1" applyFont="1" applyBorder="1" applyAlignment="1" applyProtection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3" xfId="0" applyBorder="1" applyAlignment="1">
      <alignment horizontal="right"/>
    </xf>
    <xf numFmtId="164" fontId="7" fillId="2" borderId="0" xfId="0" applyNumberFormat="1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left"/>
    </xf>
    <xf numFmtId="0" fontId="7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164" fontId="7" fillId="6" borderId="4" xfId="0" applyNumberFormat="1" applyFont="1" applyFill="1" applyBorder="1" applyAlignment="1">
      <alignment horizontal="center" vertical="center"/>
    </xf>
    <xf numFmtId="164" fontId="7" fillId="6" borderId="4" xfId="0" applyNumberFormat="1" applyFont="1" applyFill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 wrapText="1"/>
    </xf>
    <xf numFmtId="164" fontId="7" fillId="4" borderId="4" xfId="0" applyNumberFormat="1" applyFont="1" applyFill="1" applyBorder="1" applyAlignment="1">
      <alignment horizontal="center" vertical="center"/>
    </xf>
    <xf numFmtId="164" fontId="11" fillId="5" borderId="7" xfId="0" applyNumberFormat="1" applyFont="1" applyFill="1" applyBorder="1" applyAlignment="1">
      <alignment horizontal="center" vertical="center"/>
    </xf>
    <xf numFmtId="164" fontId="11" fillId="5" borderId="8" xfId="0" applyNumberFormat="1" applyFont="1" applyFill="1" applyBorder="1" applyAlignment="1">
      <alignment horizontal="center" vertical="center"/>
    </xf>
    <xf numFmtId="164" fontId="11" fillId="5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 wrapText="1"/>
    </xf>
    <xf numFmtId="164" fontId="11" fillId="2" borderId="4" xfId="0" applyNumberFormat="1" applyFont="1" applyFill="1" applyBorder="1" applyAlignment="1">
      <alignment horizontal="center" vertical="center"/>
    </xf>
    <xf numFmtId="164" fontId="11" fillId="7" borderId="7" xfId="0" applyNumberFormat="1" applyFont="1" applyFill="1" applyBorder="1" applyAlignment="1">
      <alignment horizontal="center" vertical="center"/>
    </xf>
    <xf numFmtId="164" fontId="11" fillId="7" borderId="8" xfId="0" applyNumberFormat="1" applyFont="1" applyFill="1" applyBorder="1" applyAlignment="1">
      <alignment horizontal="center" vertical="center"/>
    </xf>
    <xf numFmtId="164" fontId="11" fillId="7" borderId="4" xfId="0" applyNumberFormat="1" applyFont="1" applyFill="1" applyBorder="1" applyAlignment="1">
      <alignment horizontal="center" vertical="center"/>
    </xf>
    <xf numFmtId="164" fontId="11" fillId="5" borderId="5" xfId="0" applyNumberFormat="1" applyFont="1" applyFill="1" applyBorder="1" applyAlignment="1">
      <alignment horizontal="center" vertical="center"/>
    </xf>
    <xf numFmtId="164" fontId="11" fillId="5" borderId="2" xfId="0" applyNumberFormat="1" applyFon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 vertical="center"/>
    </xf>
    <xf numFmtId="4" fontId="7" fillId="4" borderId="4" xfId="0" applyNumberFormat="1" applyFont="1" applyFill="1" applyBorder="1" applyAlignment="1">
      <alignment horizontal="center" vertical="center"/>
    </xf>
    <xf numFmtId="164" fontId="11" fillId="5" borderId="9" xfId="0" applyNumberFormat="1" applyFont="1" applyFill="1" applyBorder="1" applyAlignment="1">
      <alignment horizontal="center" vertical="center"/>
    </xf>
    <xf numFmtId="164" fontId="11" fillId="5" borderId="0" xfId="0" applyNumberFormat="1" applyFont="1" applyFill="1" applyBorder="1" applyAlignment="1">
      <alignment horizontal="center" vertical="center"/>
    </xf>
    <xf numFmtId="164" fontId="11" fillId="5" borderId="10" xfId="0" applyNumberFormat="1" applyFont="1" applyFill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7" borderId="5" xfId="0" applyNumberFormat="1" applyFont="1" applyFill="1" applyBorder="1" applyAlignment="1">
      <alignment horizontal="center" vertical="center"/>
    </xf>
    <xf numFmtId="164" fontId="11" fillId="6" borderId="7" xfId="0" applyNumberFormat="1" applyFont="1" applyFill="1" applyBorder="1" applyAlignment="1">
      <alignment horizontal="center" vertical="center"/>
    </xf>
    <xf numFmtId="164" fontId="11" fillId="6" borderId="4" xfId="0" applyNumberFormat="1" applyFont="1" applyFill="1" applyBorder="1" applyAlignment="1">
      <alignment horizontal="center" vertical="center"/>
    </xf>
    <xf numFmtId="164" fontId="11" fillId="6" borderId="8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 wrapText="1"/>
    </xf>
    <xf numFmtId="164" fontId="11" fillId="2" borderId="0" xfId="0" applyNumberFormat="1" applyFont="1" applyFill="1" applyBorder="1" applyAlignment="1">
      <alignment horizontal="center" vertical="center"/>
    </xf>
    <xf numFmtId="164" fontId="11" fillId="6" borderId="0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2" borderId="0" xfId="0" applyFont="1" applyFill="1"/>
    <xf numFmtId="164" fontId="7" fillId="0" borderId="11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16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1" fillId="6" borderId="4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7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left" vertical="center" wrapText="1"/>
    </xf>
    <xf numFmtId="164" fontId="7" fillId="9" borderId="4" xfId="0" applyNumberFormat="1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 wrapText="1"/>
    </xf>
    <xf numFmtId="164" fontId="6" fillId="8" borderId="4" xfId="0" applyNumberFormat="1" applyFont="1" applyFill="1" applyBorder="1" applyAlignment="1">
      <alignment horizontal="center" vertical="center"/>
    </xf>
    <xf numFmtId="164" fontId="11" fillId="10" borderId="4" xfId="0" applyNumberFormat="1" applyFont="1" applyFill="1" applyBorder="1" applyAlignment="1">
      <alignment horizontal="center" vertical="center"/>
    </xf>
    <xf numFmtId="164" fontId="11" fillId="11" borderId="4" xfId="0" applyNumberFormat="1" applyFont="1" applyFill="1" applyBorder="1" applyAlignment="1">
      <alignment horizontal="center" vertical="center"/>
    </xf>
    <xf numFmtId="4" fontId="16" fillId="4" borderId="1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4" fontId="0" fillId="2" borderId="0" xfId="0" applyNumberFormat="1" applyFill="1"/>
    <xf numFmtId="0" fontId="8" fillId="0" borderId="1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4" borderId="1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164" fontId="7" fillId="2" borderId="0" xfId="0" applyNumberFormat="1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left" vertical="center" wrapText="1"/>
    </xf>
    <xf numFmtId="0" fontId="11" fillId="6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164" fontId="7" fillId="0" borderId="4" xfId="0" applyNumberFormat="1" applyFont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left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7" xfId="2"/>
    <cellStyle name="Po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789340</xdr:colOff>
      <xdr:row>2</xdr:row>
      <xdr:rowOff>54280</xdr:rowOff>
    </xdr:from>
    <xdr:to>
      <xdr:col>7</xdr:col>
      <xdr:colOff>540620</xdr:colOff>
      <xdr:row>6</xdr:row>
      <xdr:rowOff>124700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84640" y="384480"/>
          <a:ext cx="10038280" cy="8451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4042240</xdr:colOff>
      <xdr:row>39</xdr:row>
      <xdr:rowOff>146160</xdr:rowOff>
    </xdr:from>
    <xdr:to>
      <xdr:col>4</xdr:col>
      <xdr:colOff>699640</xdr:colOff>
      <xdr:row>46</xdr:row>
      <xdr:rowOff>39600</xdr:rowOff>
    </xdr:to>
    <xdr:sp macro="" textlink="">
      <xdr:nvSpPr>
        <xdr:cNvPr id="3" name="CustomShape 1"/>
        <xdr:cNvSpPr/>
      </xdr:nvSpPr>
      <xdr:spPr>
        <a:xfrm>
          <a:off x="4537540" y="9226660"/>
          <a:ext cx="3896400" cy="10491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ENGENHEIRO CIVIL - SOIURB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Nº 5069244515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635760</xdr:colOff>
      <xdr:row>0</xdr:row>
      <xdr:rowOff>123120</xdr:rowOff>
    </xdr:from>
    <xdr:to>
      <xdr:col>7</xdr:col>
      <xdr:colOff>160920</xdr:colOff>
      <xdr:row>5</xdr:row>
      <xdr:rowOff>94680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2590200" y="123120"/>
          <a:ext cx="9283680" cy="8762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1197000</xdr:colOff>
      <xdr:row>31</xdr:row>
      <xdr:rowOff>30960</xdr:rowOff>
    </xdr:from>
    <xdr:to>
      <xdr:col>3</xdr:col>
      <xdr:colOff>5404320</xdr:colOff>
      <xdr:row>37</xdr:row>
      <xdr:rowOff>28800</xdr:rowOff>
    </xdr:to>
    <xdr:sp macro="" textlink="">
      <xdr:nvSpPr>
        <xdr:cNvPr id="3" name="CustomShape 1"/>
        <xdr:cNvSpPr/>
      </xdr:nvSpPr>
      <xdr:spPr>
        <a:xfrm>
          <a:off x="5036040" y="8443800"/>
          <a:ext cx="4207320" cy="10267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ENGENHEIRO CIVIL - SOIURB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Nº 5069244515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583005</xdr:colOff>
      <xdr:row>2</xdr:row>
      <xdr:rowOff>22470</xdr:rowOff>
    </xdr:from>
    <xdr:to>
      <xdr:col>7</xdr:col>
      <xdr:colOff>1076700</xdr:colOff>
      <xdr:row>6</xdr:row>
      <xdr:rowOff>285750</xdr:rowOff>
    </xdr:to>
    <xdr:pic>
      <xdr:nvPicPr>
        <xdr:cNvPr id="4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75130" y="339970"/>
          <a:ext cx="11717320" cy="104115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842533</xdr:colOff>
      <xdr:row>51</xdr:row>
      <xdr:rowOff>85622</xdr:rowOff>
    </xdr:from>
    <xdr:to>
      <xdr:col>3</xdr:col>
      <xdr:colOff>4685333</xdr:colOff>
      <xdr:row>57</xdr:row>
      <xdr:rowOff>137752</xdr:rowOff>
    </xdr:to>
    <xdr:sp macro="" textlink="">
      <xdr:nvSpPr>
        <xdr:cNvPr id="5" name="CustomShape 1"/>
        <xdr:cNvSpPr/>
      </xdr:nvSpPr>
      <xdr:spPr>
        <a:xfrm>
          <a:off x="5112908" y="16230497"/>
          <a:ext cx="3842800" cy="10046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ENGENHEIRO CIVIL - SOIURB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Nº 5069244515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1223280</xdr:colOff>
      <xdr:row>0</xdr:row>
      <xdr:rowOff>110880</xdr:rowOff>
    </xdr:from>
    <xdr:to>
      <xdr:col>7</xdr:col>
      <xdr:colOff>160200</xdr:colOff>
      <xdr:row>5</xdr:row>
      <xdr:rowOff>122760</xdr:rowOff>
    </xdr:to>
    <xdr:pic>
      <xdr:nvPicPr>
        <xdr:cNvPr id="6" name="Imagem 1_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767240" y="110880"/>
          <a:ext cx="9282240" cy="9165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2069640</xdr:colOff>
      <xdr:row>25</xdr:row>
      <xdr:rowOff>95040</xdr:rowOff>
    </xdr:from>
    <xdr:to>
      <xdr:col>4</xdr:col>
      <xdr:colOff>280080</xdr:colOff>
      <xdr:row>31</xdr:row>
      <xdr:rowOff>93600</xdr:rowOff>
    </xdr:to>
    <xdr:sp macro="" textlink="">
      <xdr:nvSpPr>
        <xdr:cNvPr id="7" name="CustomShape 1"/>
        <xdr:cNvSpPr/>
      </xdr:nvSpPr>
      <xdr:spPr>
        <a:xfrm>
          <a:off x="3946680" y="5672880"/>
          <a:ext cx="4207320" cy="1027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ENGENHEIRO CIVIL - SOIURB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Nº 5069244515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1487880</xdr:colOff>
      <xdr:row>1</xdr:row>
      <xdr:rowOff>117720</xdr:rowOff>
    </xdr:from>
    <xdr:to>
      <xdr:col>9</xdr:col>
      <xdr:colOff>1716840</xdr:colOff>
      <xdr:row>5</xdr:row>
      <xdr:rowOff>175320</xdr:rowOff>
    </xdr:to>
    <xdr:pic>
      <xdr:nvPicPr>
        <xdr:cNvPr id="8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4128840" y="279360"/>
          <a:ext cx="12476520" cy="8006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3544200</xdr:colOff>
      <xdr:row>22</xdr:row>
      <xdr:rowOff>172440</xdr:rowOff>
    </xdr:from>
    <xdr:to>
      <xdr:col>6</xdr:col>
      <xdr:colOff>1240200</xdr:colOff>
      <xdr:row>29</xdr:row>
      <xdr:rowOff>27720</xdr:rowOff>
    </xdr:to>
    <xdr:sp macro="" textlink="">
      <xdr:nvSpPr>
        <xdr:cNvPr id="9" name="CustomShape 1"/>
        <xdr:cNvSpPr/>
      </xdr:nvSpPr>
      <xdr:spPr>
        <a:xfrm>
          <a:off x="8069760" y="5249160"/>
          <a:ext cx="4207320" cy="10267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ENGENHEIRO CIVIL - SOIURB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Nº 5069244515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16"/>
  <sheetViews>
    <sheetView showGridLines="0" topLeftCell="A20" zoomScale="75" zoomScaleNormal="75" workbookViewId="0">
      <selection activeCell="F32" sqref="F32"/>
    </sheetView>
  </sheetViews>
  <sheetFormatPr defaultColWidth="8.7109375" defaultRowHeight="12.75"/>
  <cols>
    <col min="1" max="1" width="7.42578125" style="1" customWidth="1"/>
    <col min="2" max="2" width="66.7109375" style="2" customWidth="1"/>
    <col min="3" max="3" width="26.7109375" style="2" customWidth="1"/>
    <col min="4" max="4" width="15.28515625" style="3" customWidth="1"/>
    <col min="5" max="6" width="15.28515625" style="4" customWidth="1"/>
    <col min="7" max="7" width="15.28515625" style="5" customWidth="1"/>
    <col min="8" max="9" width="15.28515625" style="6" customWidth="1"/>
    <col min="10" max="10" width="19.140625" style="6" customWidth="1"/>
    <col min="11" max="11" width="29.85546875" style="7" customWidth="1"/>
    <col min="12" max="14" width="20" style="7" customWidth="1"/>
    <col min="15" max="78" width="11.5703125" style="7" customWidth="1"/>
  </cols>
  <sheetData>
    <row r="1" spans="1:14">
      <c r="A1" s="7"/>
      <c r="B1" s="7"/>
      <c r="C1" s="7"/>
      <c r="D1" s="7"/>
      <c r="E1" s="7"/>
      <c r="F1" s="7"/>
      <c r="G1" s="7"/>
      <c r="H1" s="7"/>
      <c r="I1" s="7"/>
      <c r="J1" s="7"/>
    </row>
    <row r="2" spans="1:14">
      <c r="A2" s="7"/>
      <c r="B2" s="7"/>
      <c r="C2" s="7"/>
      <c r="D2" s="7"/>
      <c r="E2" s="7"/>
      <c r="F2" s="7"/>
      <c r="G2" s="7"/>
      <c r="H2" s="7"/>
      <c r="I2" s="7"/>
      <c r="J2" s="7"/>
    </row>
    <row r="3" spans="1:14" ht="15.75" customHeight="1">
      <c r="A3" s="7"/>
      <c r="B3" s="7"/>
      <c r="C3" s="7"/>
      <c r="D3" s="7"/>
      <c r="E3" s="7"/>
      <c r="F3" s="7"/>
      <c r="G3" s="7"/>
      <c r="H3" s="7"/>
      <c r="I3" s="7"/>
      <c r="J3" s="7"/>
    </row>
    <row r="4" spans="1:14" ht="15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4" ht="15" customHeight="1">
      <c r="A5" s="7"/>
      <c r="B5" s="7"/>
      <c r="C5" s="7"/>
      <c r="D5" s="7"/>
      <c r="E5" s="7"/>
      <c r="F5" s="7"/>
      <c r="G5" s="7"/>
      <c r="H5" s="7"/>
      <c r="I5" s="7"/>
      <c r="J5" s="7"/>
    </row>
    <row r="6" spans="1:14" ht="15" customHeight="1">
      <c r="A6" s="7"/>
      <c r="B6" s="7"/>
      <c r="C6" s="7"/>
      <c r="D6" s="7"/>
      <c r="E6" s="7"/>
      <c r="F6" s="7"/>
      <c r="G6" s="7"/>
      <c r="H6" s="7"/>
      <c r="I6" s="7"/>
      <c r="J6" s="7"/>
    </row>
    <row r="7" spans="1:14" ht="37.5" customHeight="1">
      <c r="A7" s="7"/>
      <c r="B7" s="7"/>
      <c r="C7" s="7"/>
      <c r="D7" s="7"/>
      <c r="E7" s="7"/>
      <c r="F7" s="7"/>
      <c r="G7" s="7"/>
      <c r="H7" s="7"/>
      <c r="I7" s="7"/>
      <c r="J7" s="7"/>
    </row>
    <row r="8" spans="1:14" ht="19.5" customHeight="1">
      <c r="A8" s="123" t="s">
        <v>0</v>
      </c>
      <c r="B8" s="123"/>
      <c r="C8" s="123"/>
      <c r="D8" s="121" t="s">
        <v>1</v>
      </c>
      <c r="E8" s="121"/>
      <c r="F8" s="121"/>
      <c r="G8" s="121"/>
      <c r="H8" s="121"/>
      <c r="I8" s="121"/>
      <c r="J8" s="8"/>
      <c r="K8" s="9"/>
      <c r="L8" s="9"/>
      <c r="M8" s="9"/>
      <c r="N8" s="9"/>
    </row>
    <row r="9" spans="1:14" ht="15" customHeight="1">
      <c r="A9" s="123"/>
      <c r="B9" s="123"/>
      <c r="C9" s="123"/>
      <c r="D9" s="121"/>
      <c r="E9" s="121"/>
      <c r="F9" s="121"/>
      <c r="G9" s="121"/>
      <c r="H9" s="121"/>
      <c r="I9" s="121"/>
      <c r="J9" s="10"/>
      <c r="K9" s="9"/>
      <c r="L9" s="9"/>
      <c r="M9" s="9"/>
      <c r="N9" s="9"/>
    </row>
    <row r="10" spans="1:14" ht="22.9" customHeight="1">
      <c r="A10" s="124" t="s">
        <v>2</v>
      </c>
      <c r="B10" s="124"/>
      <c r="C10" s="124"/>
      <c r="D10" s="121" t="s">
        <v>130</v>
      </c>
      <c r="E10" s="121"/>
      <c r="F10" s="121"/>
      <c r="G10" s="121"/>
      <c r="H10" s="121"/>
      <c r="I10" s="121"/>
      <c r="J10" s="11"/>
      <c r="K10" s="9"/>
      <c r="L10" s="9"/>
      <c r="M10" s="9"/>
      <c r="N10" s="9"/>
    </row>
    <row r="11" spans="1:14" ht="22.9" customHeight="1">
      <c r="A11" s="121" t="s">
        <v>3</v>
      </c>
      <c r="B11" s="121"/>
      <c r="C11" s="121"/>
      <c r="D11" s="121"/>
      <c r="E11" s="121"/>
      <c r="F11" s="121"/>
      <c r="G11" s="121"/>
      <c r="H11" s="121"/>
      <c r="I11" s="121"/>
      <c r="J11" s="11"/>
      <c r="K11" s="9"/>
      <c r="L11" s="9"/>
      <c r="M11" s="9"/>
      <c r="N11" s="9"/>
    </row>
    <row r="12" spans="1:14" ht="22.9" customHeight="1">
      <c r="A12" s="12" t="s">
        <v>4</v>
      </c>
      <c r="B12" s="12" t="s">
        <v>5</v>
      </c>
      <c r="C12" s="12" t="s">
        <v>6</v>
      </c>
      <c r="D12" s="13" t="s">
        <v>7</v>
      </c>
      <c r="E12" s="13" t="s">
        <v>8</v>
      </c>
      <c r="F12" s="13" t="s">
        <v>9</v>
      </c>
      <c r="G12" s="13" t="s">
        <v>10</v>
      </c>
      <c r="H12" s="13" t="s">
        <v>11</v>
      </c>
      <c r="I12" s="13" t="s">
        <v>131</v>
      </c>
      <c r="J12" s="11"/>
      <c r="K12" s="9"/>
      <c r="L12" s="9"/>
      <c r="M12" s="9"/>
      <c r="N12" s="9"/>
    </row>
    <row r="13" spans="1:14" ht="22.9" customHeight="1">
      <c r="A13" s="119">
        <v>1</v>
      </c>
      <c r="B13" s="14" t="str">
        <f>'PLANILHA ORÇAMENTÁRIA_APROVAÇÃO'!C12</f>
        <v>APROVAÇÃO JUNTO À CONCESSIONÁRIA – elaboração do projeto técnico</v>
      </c>
      <c r="C13" s="15">
        <f>'PLANILHA ORÇAMENTÁRIA_APROVAÇÃO'!H12</f>
        <v>4550</v>
      </c>
      <c r="D13" s="16">
        <f>C13*D14</f>
        <v>2275</v>
      </c>
      <c r="E13" s="16">
        <f>C13*E14</f>
        <v>2275</v>
      </c>
      <c r="F13" s="15"/>
      <c r="G13" s="15"/>
      <c r="H13" s="17"/>
      <c r="I13" s="17"/>
      <c r="J13" s="11"/>
      <c r="K13" s="9"/>
      <c r="L13" s="9"/>
      <c r="M13" s="9"/>
      <c r="N13" s="9"/>
    </row>
    <row r="14" spans="1:14" ht="22.9" customHeight="1">
      <c r="A14" s="119"/>
      <c r="B14" s="18" t="s">
        <v>12</v>
      </c>
      <c r="C14" s="19">
        <v>100</v>
      </c>
      <c r="D14" s="20">
        <v>0.5</v>
      </c>
      <c r="E14" s="20">
        <v>0.5</v>
      </c>
      <c r="F14" s="15"/>
      <c r="G14" s="15"/>
      <c r="H14" s="15"/>
      <c r="I14" s="15"/>
      <c r="J14" s="11"/>
      <c r="K14" s="9"/>
      <c r="L14" s="9"/>
      <c r="M14" s="9"/>
      <c r="N14" s="9"/>
    </row>
    <row r="15" spans="1:14" ht="22.9" customHeight="1">
      <c r="A15" s="117">
        <v>2</v>
      </c>
      <c r="B15" s="22" t="s">
        <v>120</v>
      </c>
      <c r="C15" s="110">
        <f>'PLANILHA ORÇAMENTÁRIA_APROVAÇÃO'!H13</f>
        <v>20389.580000000002</v>
      </c>
      <c r="D15" s="15"/>
      <c r="E15" s="15"/>
      <c r="F15" s="16">
        <f>C15</f>
        <v>20389.580000000002</v>
      </c>
      <c r="G15" s="15"/>
      <c r="H15" s="15"/>
      <c r="I15" s="15"/>
      <c r="J15" s="11"/>
      <c r="K15" s="9"/>
      <c r="L15" s="9"/>
      <c r="M15" s="9"/>
      <c r="N15" s="9"/>
    </row>
    <row r="16" spans="1:14" ht="22.9" customHeight="1">
      <c r="A16" s="118"/>
      <c r="B16" s="18" t="s">
        <v>12</v>
      </c>
      <c r="C16" s="19">
        <v>100</v>
      </c>
      <c r="D16" s="15"/>
      <c r="E16" s="15"/>
      <c r="F16" s="20">
        <v>1</v>
      </c>
      <c r="G16" s="15"/>
      <c r="H16" s="15"/>
      <c r="I16" s="15"/>
      <c r="J16" s="11"/>
      <c r="K16" s="9"/>
      <c r="L16" s="9"/>
      <c r="M16" s="9"/>
      <c r="N16" s="9"/>
    </row>
    <row r="17" spans="1:14" ht="22.9" customHeight="1">
      <c r="A17" s="117">
        <v>3</v>
      </c>
      <c r="B17" s="22" t="s">
        <v>122</v>
      </c>
      <c r="C17" s="110">
        <f>'PLANILHA ORÇAMENTÁRIA_APROVAÇÃO'!H14</f>
        <v>11333.35</v>
      </c>
      <c r="D17" s="15"/>
      <c r="E17" s="15"/>
      <c r="F17" s="16">
        <f>C17</f>
        <v>11333.35</v>
      </c>
      <c r="G17" s="15"/>
      <c r="H17" s="15"/>
      <c r="I17" s="15"/>
      <c r="J17" s="11"/>
      <c r="K17" s="9"/>
      <c r="L17" s="9"/>
      <c r="M17" s="9"/>
      <c r="N17" s="9"/>
    </row>
    <row r="18" spans="1:14" ht="22.9" customHeight="1">
      <c r="A18" s="118"/>
      <c r="B18" s="18" t="s">
        <v>12</v>
      </c>
      <c r="C18" s="19">
        <v>100</v>
      </c>
      <c r="D18" s="15"/>
      <c r="E18" s="15"/>
      <c r="F18" s="20">
        <f>100%</f>
        <v>1</v>
      </c>
      <c r="G18" s="15"/>
      <c r="H18" s="15"/>
      <c r="I18" s="15"/>
      <c r="J18" s="11"/>
      <c r="K18" s="9"/>
      <c r="L18" s="9"/>
      <c r="M18" s="9"/>
      <c r="N18" s="9"/>
    </row>
    <row r="19" spans="1:14" ht="22.9" customHeight="1">
      <c r="A19" s="121" t="s">
        <v>13</v>
      </c>
      <c r="B19" s="121"/>
      <c r="C19" s="121"/>
      <c r="D19" s="121"/>
      <c r="E19" s="121"/>
      <c r="F19" s="121"/>
      <c r="G19" s="121"/>
      <c r="H19" s="121"/>
      <c r="I19" s="121"/>
      <c r="J19" s="11"/>
      <c r="K19" s="9"/>
      <c r="L19" s="9"/>
      <c r="M19" s="9"/>
      <c r="N19" s="9"/>
    </row>
    <row r="20" spans="1:14" ht="22.9" customHeight="1">
      <c r="A20" s="12" t="s">
        <v>4</v>
      </c>
      <c r="B20" s="12" t="s">
        <v>5</v>
      </c>
      <c r="C20" s="12" t="s">
        <v>6</v>
      </c>
      <c r="D20" s="13" t="s">
        <v>7</v>
      </c>
      <c r="E20" s="13" t="s">
        <v>8</v>
      </c>
      <c r="F20" s="13" t="s">
        <v>9</v>
      </c>
      <c r="G20" s="13" t="s">
        <v>10</v>
      </c>
      <c r="H20" s="13" t="s">
        <v>11</v>
      </c>
      <c r="I20" s="13" t="s">
        <v>131</v>
      </c>
      <c r="J20" s="122"/>
      <c r="K20" s="122"/>
      <c r="L20" s="122"/>
      <c r="M20" s="122"/>
      <c r="N20" s="122"/>
    </row>
    <row r="21" spans="1:14" s="7" customFormat="1" ht="18.399999999999999" customHeight="1">
      <c r="A21" s="119">
        <v>1</v>
      </c>
      <c r="B21" s="14" t="str">
        <f>'PLANILHA ORÇAMENTÁRIA'!D12</f>
        <v>SERVIÇOS PRELIMINARES</v>
      </c>
      <c r="C21" s="15">
        <f>'PLANILHA ORÇAMENTÁRIA'!I12</f>
        <v>1115.6399999999999</v>
      </c>
      <c r="D21" s="16">
        <f>C21*D22</f>
        <v>1115.6399999999999</v>
      </c>
      <c r="E21" s="15"/>
      <c r="F21" s="15"/>
      <c r="G21" s="15"/>
      <c r="H21" s="15"/>
      <c r="I21" s="15"/>
      <c r="J21" s="122"/>
      <c r="K21" s="122"/>
      <c r="L21" s="122"/>
      <c r="M21" s="122"/>
      <c r="N21" s="122"/>
    </row>
    <row r="22" spans="1:14" s="7" customFormat="1" ht="18.399999999999999" customHeight="1">
      <c r="A22" s="119"/>
      <c r="B22" s="18" t="s">
        <v>12</v>
      </c>
      <c r="C22" s="17">
        <f>C21/C28</f>
        <v>3.0735601426988808E-3</v>
      </c>
      <c r="D22" s="20">
        <v>1</v>
      </c>
      <c r="E22" s="15"/>
      <c r="F22" s="15"/>
      <c r="G22" s="15"/>
      <c r="H22" s="15"/>
      <c r="I22" s="15"/>
      <c r="J22" s="21"/>
      <c r="K22" s="21"/>
      <c r="L22" s="21"/>
      <c r="M22" s="21"/>
      <c r="N22" s="21"/>
    </row>
    <row r="23" spans="1:14" s="7" customFormat="1" ht="18.399999999999999" customHeight="1">
      <c r="A23" s="119">
        <v>2</v>
      </c>
      <c r="B23" s="22" t="str">
        <f>'PLANILHA ORÇAMENTÁRIA'!D14</f>
        <v>REMOÇÃO DE POSTEAMENTO</v>
      </c>
      <c r="C23" s="15">
        <f>'PLANILHA ORÇAMENTÁRIA'!I14</f>
        <v>1206</v>
      </c>
      <c r="D23" s="15"/>
      <c r="E23" s="15"/>
      <c r="F23" s="15"/>
      <c r="G23" s="16">
        <f>$C$23*G24</f>
        <v>603</v>
      </c>
      <c r="H23" s="16">
        <f>$C$23*H24</f>
        <v>603</v>
      </c>
      <c r="I23" s="15"/>
    </row>
    <row r="24" spans="1:14" s="24" customFormat="1" ht="18.399999999999999" customHeight="1">
      <c r="A24" s="119"/>
      <c r="B24" s="18" t="s">
        <v>12</v>
      </c>
      <c r="C24" s="17">
        <f>C23/C28</f>
        <v>3.3224996702295099E-3</v>
      </c>
      <c r="D24" s="15"/>
      <c r="E24" s="15"/>
      <c r="F24" s="15"/>
      <c r="G24" s="20">
        <v>0.5</v>
      </c>
      <c r="H24" s="20">
        <v>0.5</v>
      </c>
      <c r="I24" s="15"/>
      <c r="J24" s="23"/>
    </row>
    <row r="25" spans="1:14" s="7" customFormat="1" ht="18.399999999999999" customHeight="1">
      <c r="A25" s="119">
        <v>3</v>
      </c>
      <c r="B25" s="25" t="str">
        <f>'PLANILHA ORÇAMENTÁRIA'!D16</f>
        <v>EXECUÇÃO DE ILUMINAÇÃO PÚBLICA</v>
      </c>
      <c r="C25" s="15">
        <f>'PLANILHA ORÇAMENTÁRIA'!I16</f>
        <v>324385.15000000002</v>
      </c>
      <c r="D25" s="15"/>
      <c r="E25" s="15"/>
      <c r="F25" s="15"/>
      <c r="G25" s="16">
        <f>C25*G26</f>
        <v>113534.80250000001</v>
      </c>
      <c r="H25" s="16">
        <f>C25*H26</f>
        <v>113534.80250000001</v>
      </c>
      <c r="I25" s="16">
        <f>C25*I26</f>
        <v>97315.544999999998</v>
      </c>
      <c r="J25" s="26"/>
      <c r="K25" s="27"/>
      <c r="L25" s="27"/>
      <c r="M25" s="27"/>
    </row>
    <row r="26" spans="1:14" s="7" customFormat="1" ht="18.399999999999999" customHeight="1">
      <c r="A26" s="119"/>
      <c r="B26" s="18" t="s">
        <v>12</v>
      </c>
      <c r="C26" s="17">
        <f>C25/C28</f>
        <v>0.89367293026728878</v>
      </c>
      <c r="D26" s="15"/>
      <c r="E26" s="15"/>
      <c r="F26" s="15"/>
      <c r="G26" s="20">
        <v>0.35</v>
      </c>
      <c r="H26" s="20">
        <v>0.35</v>
      </c>
      <c r="I26" s="20">
        <v>0.3</v>
      </c>
      <c r="J26" s="28"/>
      <c r="K26" s="28"/>
      <c r="L26" s="28"/>
      <c r="M26" s="28"/>
      <c r="N26" s="28"/>
    </row>
    <row r="27" spans="1:14" s="7" customFormat="1" ht="16.5">
      <c r="A27" s="29" t="s">
        <v>14</v>
      </c>
      <c r="B27" s="30"/>
      <c r="C27" s="30"/>
      <c r="D27" s="30"/>
      <c r="E27" s="30"/>
      <c r="F27" s="30"/>
      <c r="G27" s="30"/>
      <c r="H27" s="30"/>
      <c r="J27" s="31"/>
    </row>
    <row r="28" spans="1:14" s="7" customFormat="1" ht="18">
      <c r="A28" s="120" t="s">
        <v>15</v>
      </c>
      <c r="B28" s="120"/>
      <c r="C28" s="32">
        <f>C13+C21+C15+C17+C23+C25</f>
        <v>362979.72000000003</v>
      </c>
      <c r="D28" s="33"/>
      <c r="E28" s="33"/>
      <c r="F28" s="33"/>
      <c r="G28" s="33"/>
      <c r="H28" s="33"/>
      <c r="I28" s="33"/>
      <c r="J28" s="31"/>
    </row>
    <row r="29" spans="1:14" s="7" customFormat="1" ht="16.5">
      <c r="A29" s="113" t="s">
        <v>16</v>
      </c>
      <c r="B29" s="113"/>
      <c r="C29" s="34"/>
      <c r="D29" s="35">
        <f>D13+D21</f>
        <v>3390.64</v>
      </c>
      <c r="E29" s="35">
        <f>E13</f>
        <v>2275</v>
      </c>
      <c r="F29" s="35">
        <f>F15+F17</f>
        <v>31722.93</v>
      </c>
      <c r="G29" s="35">
        <f>G23+G25</f>
        <v>114137.80250000001</v>
      </c>
      <c r="H29" s="35">
        <f>H23+H25</f>
        <v>114137.80250000001</v>
      </c>
      <c r="I29" s="35">
        <f>I25</f>
        <v>97315.544999999998</v>
      </c>
      <c r="J29" s="31"/>
    </row>
    <row r="30" spans="1:14" s="7" customFormat="1" ht="16.5">
      <c r="A30" s="113" t="s">
        <v>17</v>
      </c>
      <c r="B30" s="113"/>
      <c r="C30" s="34"/>
      <c r="D30" s="36">
        <f>D29/C28</f>
        <v>9.3411279285795894E-3</v>
      </c>
      <c r="E30" s="36">
        <f>E29/C28</f>
        <v>6.2675677858807094E-3</v>
      </c>
      <c r="F30" s="36">
        <f>F29/C28</f>
        <v>8.7395874348021416E-2</v>
      </c>
      <c r="G30" s="36">
        <f>G29/C28</f>
        <v>0.31444677542866584</v>
      </c>
      <c r="H30" s="36">
        <f>H29/C28</f>
        <v>0.31444677542866584</v>
      </c>
      <c r="I30" s="36">
        <f>I29/C28</f>
        <v>0.26810187908018662</v>
      </c>
      <c r="J30" s="26"/>
    </row>
    <row r="31" spans="1:14" s="7" customFormat="1" ht="16.5">
      <c r="A31" s="113" t="s">
        <v>18</v>
      </c>
      <c r="B31" s="113"/>
      <c r="C31" s="34"/>
      <c r="D31" s="37">
        <f>D29</f>
        <v>3390.64</v>
      </c>
      <c r="E31" s="37">
        <f>D31+E29</f>
        <v>5665.6399999999994</v>
      </c>
      <c r="F31" s="37">
        <f>E31+F29</f>
        <v>37388.57</v>
      </c>
      <c r="G31" s="37">
        <f>G29+F31</f>
        <v>151526.3725</v>
      </c>
      <c r="H31" s="37">
        <f>G31+H29</f>
        <v>265664.17499999999</v>
      </c>
      <c r="I31" s="37">
        <f>H31+I29</f>
        <v>362979.72</v>
      </c>
    </row>
    <row r="32" spans="1:14" s="7" customFormat="1" ht="16.5">
      <c r="A32" s="113" t="s">
        <v>19</v>
      </c>
      <c r="B32" s="113"/>
      <c r="C32" s="34"/>
      <c r="D32" s="36">
        <f>D30</f>
        <v>9.3411279285795894E-3</v>
      </c>
      <c r="E32" s="36">
        <f>D32+E30</f>
        <v>1.5608695714460299E-2</v>
      </c>
      <c r="F32" s="36">
        <f>E32+F30</f>
        <v>0.10300457006248172</v>
      </c>
      <c r="G32" s="36">
        <f>G30+F32</f>
        <v>0.41745134549114754</v>
      </c>
      <c r="H32" s="36">
        <f>G32+H30</f>
        <v>0.73189812091981343</v>
      </c>
      <c r="I32" s="36">
        <f>H32+I30</f>
        <v>1</v>
      </c>
      <c r="J32" s="6"/>
    </row>
    <row r="33" spans="1:78" s="7" customFormat="1" ht="12.75" customHeight="1">
      <c r="A33" s="114" t="s">
        <v>20</v>
      </c>
      <c r="B33" s="114"/>
      <c r="C33" s="114"/>
      <c r="D33" s="114"/>
      <c r="E33" s="114"/>
      <c r="F33" s="114"/>
      <c r="G33" s="114"/>
      <c r="H33" s="114"/>
      <c r="I33" s="114"/>
      <c r="J33" s="6"/>
    </row>
    <row r="34" spans="1:78" s="7" customFormat="1">
      <c r="A34" s="115" t="s">
        <v>21</v>
      </c>
      <c r="B34" s="115"/>
      <c r="C34" s="115"/>
      <c r="D34" s="115"/>
      <c r="E34" s="115"/>
      <c r="F34" s="115"/>
      <c r="G34" s="115"/>
      <c r="H34" s="115"/>
      <c r="I34" s="115"/>
      <c r="J34" s="6"/>
    </row>
    <row r="35" spans="1:78" s="7" customFormat="1">
      <c r="A35" s="115"/>
      <c r="B35" s="115"/>
      <c r="C35" s="115"/>
      <c r="D35" s="115"/>
      <c r="E35" s="115"/>
      <c r="F35" s="115"/>
      <c r="G35" s="115"/>
      <c r="H35" s="115"/>
      <c r="I35" s="115"/>
      <c r="J35" s="6"/>
    </row>
    <row r="36" spans="1:78" s="7" customFormat="1">
      <c r="A36" s="115"/>
      <c r="B36" s="115"/>
      <c r="C36" s="115"/>
      <c r="D36" s="115"/>
      <c r="E36" s="115"/>
      <c r="F36" s="115"/>
      <c r="G36" s="115"/>
      <c r="H36" s="115"/>
      <c r="I36" s="115"/>
      <c r="J36" s="6"/>
    </row>
    <row r="37" spans="1:78" s="7" customFormat="1">
      <c r="A37" s="116"/>
      <c r="B37" s="116"/>
      <c r="C37" s="116"/>
      <c r="D37" s="116"/>
      <c r="E37" s="116"/>
      <c r="F37" s="116"/>
      <c r="G37" s="116"/>
      <c r="H37" s="116"/>
      <c r="I37" s="116"/>
      <c r="J37" s="6"/>
    </row>
    <row r="38" spans="1:78" s="2" customFormat="1">
      <c r="A38" s="116"/>
      <c r="B38" s="116"/>
      <c r="C38" s="116"/>
      <c r="D38" s="116"/>
      <c r="E38" s="116"/>
      <c r="F38" s="116"/>
      <c r="G38" s="116"/>
      <c r="H38" s="116"/>
      <c r="I38" s="116"/>
      <c r="J38" s="6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</row>
    <row r="39" spans="1:78" s="2" customFormat="1">
      <c r="A39" s="116"/>
      <c r="B39" s="116"/>
      <c r="C39" s="116"/>
      <c r="D39" s="116"/>
      <c r="E39" s="116"/>
      <c r="F39" s="116"/>
      <c r="G39" s="116"/>
      <c r="H39" s="116"/>
      <c r="I39" s="116"/>
      <c r="J39" s="6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</row>
    <row r="40" spans="1:78" s="2" customFormat="1">
      <c r="A40" s="116"/>
      <c r="B40" s="116"/>
      <c r="C40" s="116"/>
      <c r="D40" s="116"/>
      <c r="E40" s="116"/>
      <c r="F40" s="116"/>
      <c r="G40" s="116"/>
      <c r="H40" s="116"/>
      <c r="I40" s="116"/>
      <c r="J40" s="6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</row>
    <row r="41" spans="1:78" s="2" customFormat="1">
      <c r="A41" s="116"/>
      <c r="B41" s="116"/>
      <c r="C41" s="116"/>
      <c r="D41" s="116"/>
      <c r="E41" s="116"/>
      <c r="F41" s="116"/>
      <c r="G41" s="116"/>
      <c r="H41" s="116"/>
      <c r="I41" s="116"/>
      <c r="J41" s="6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</row>
    <row r="42" spans="1:78" s="2" customFormat="1">
      <c r="A42" s="116"/>
      <c r="B42" s="116"/>
      <c r="C42" s="116"/>
      <c r="D42" s="116"/>
      <c r="E42" s="116"/>
      <c r="F42" s="116"/>
      <c r="G42" s="116"/>
      <c r="H42" s="116"/>
      <c r="I42" s="116"/>
      <c r="J42" s="6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</row>
    <row r="43" spans="1:78" s="2" customFormat="1">
      <c r="A43" s="116"/>
      <c r="B43" s="116"/>
      <c r="C43" s="116"/>
      <c r="D43" s="116"/>
      <c r="E43" s="116"/>
      <c r="F43" s="116"/>
      <c r="G43" s="116"/>
      <c r="H43" s="116"/>
      <c r="I43" s="116"/>
      <c r="J43" s="6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</row>
    <row r="44" spans="1:78" s="2" customFormat="1">
      <c r="A44" s="116"/>
      <c r="B44" s="116"/>
      <c r="C44" s="116"/>
      <c r="D44" s="116"/>
      <c r="E44" s="116"/>
      <c r="F44" s="116"/>
      <c r="G44" s="116"/>
      <c r="H44" s="116"/>
      <c r="I44" s="116"/>
      <c r="J44" s="6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</row>
    <row r="45" spans="1:78" s="2" customFormat="1">
      <c r="A45" s="116"/>
      <c r="B45" s="116"/>
      <c r="C45" s="116"/>
      <c r="D45" s="116"/>
      <c r="E45" s="116"/>
      <c r="F45" s="116"/>
      <c r="G45" s="116"/>
      <c r="H45" s="116"/>
      <c r="I45" s="116"/>
      <c r="J45" s="6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</row>
    <row r="46" spans="1:78" s="2" customFormat="1">
      <c r="A46" s="116"/>
      <c r="B46" s="116"/>
      <c r="C46" s="116"/>
      <c r="D46" s="116"/>
      <c r="E46" s="116"/>
      <c r="F46" s="116"/>
      <c r="G46" s="116"/>
      <c r="H46" s="116"/>
      <c r="I46" s="116"/>
      <c r="J46" s="6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</row>
    <row r="47" spans="1:78" s="2" customFormat="1">
      <c r="A47" s="116"/>
      <c r="B47" s="116"/>
      <c r="C47" s="116"/>
      <c r="D47" s="116"/>
      <c r="E47" s="116"/>
      <c r="F47" s="116"/>
      <c r="G47" s="116"/>
      <c r="H47" s="116"/>
      <c r="I47" s="116"/>
      <c r="J47" s="6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</row>
    <row r="48" spans="1:78" s="2" customFormat="1">
      <c r="A48" s="38"/>
      <c r="D48" s="3"/>
      <c r="E48" s="4"/>
      <c r="F48" s="4"/>
      <c r="G48" s="5"/>
      <c r="H48" s="6"/>
      <c r="I48" s="6"/>
      <c r="J48" s="6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</row>
    <row r="49" spans="1:78" s="2" customFormat="1">
      <c r="A49" s="38"/>
      <c r="D49" s="3"/>
      <c r="E49" s="4"/>
      <c r="F49" s="4"/>
      <c r="G49" s="5"/>
      <c r="H49" s="6"/>
      <c r="I49" s="6"/>
      <c r="J49" s="6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</row>
    <row r="50" spans="1:78" s="2" customFormat="1">
      <c r="A50" s="38"/>
      <c r="D50" s="3"/>
      <c r="E50" s="4"/>
      <c r="F50" s="4"/>
      <c r="G50" s="5"/>
      <c r="H50" s="6"/>
      <c r="I50" s="6"/>
      <c r="J50" s="6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</row>
    <row r="51" spans="1:78" s="2" customFormat="1">
      <c r="A51" s="38"/>
      <c r="D51" s="3"/>
      <c r="E51" s="4"/>
      <c r="F51" s="4"/>
      <c r="G51" s="5"/>
      <c r="H51" s="6"/>
      <c r="I51" s="6"/>
      <c r="J51" s="6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</row>
    <row r="52" spans="1:78" s="2" customFormat="1">
      <c r="A52" s="38"/>
      <c r="D52" s="3"/>
      <c r="E52" s="4"/>
      <c r="F52" s="4"/>
      <c r="G52" s="5"/>
      <c r="H52" s="6"/>
      <c r="I52" s="6"/>
      <c r="J52" s="6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</row>
    <row r="53" spans="1:78" s="2" customFormat="1">
      <c r="A53" s="38"/>
      <c r="D53" s="3"/>
      <c r="E53" s="4"/>
      <c r="F53" s="4"/>
      <c r="G53" s="5"/>
      <c r="H53" s="6"/>
      <c r="I53" s="6"/>
      <c r="J53" s="6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</row>
    <row r="54" spans="1:78" s="2" customFormat="1">
      <c r="A54" s="38"/>
      <c r="D54" s="3"/>
      <c r="E54" s="4"/>
      <c r="F54" s="4"/>
      <c r="G54" s="5"/>
      <c r="H54" s="6"/>
      <c r="I54" s="6"/>
      <c r="J54" s="6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</row>
    <row r="55" spans="1:78" s="2" customFormat="1">
      <c r="A55" s="38"/>
      <c r="D55" s="3"/>
      <c r="E55" s="4"/>
      <c r="F55" s="4"/>
      <c r="G55" s="5"/>
      <c r="H55" s="6"/>
      <c r="I55" s="6"/>
      <c r="J55" s="6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</row>
    <row r="56" spans="1:78" s="2" customFormat="1">
      <c r="A56" s="38"/>
      <c r="D56" s="3"/>
      <c r="E56" s="4"/>
      <c r="F56" s="4"/>
      <c r="G56" s="5"/>
      <c r="H56" s="6"/>
      <c r="I56" s="6"/>
      <c r="J56" s="6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</row>
    <row r="57" spans="1:78" s="2" customFormat="1">
      <c r="A57" s="38"/>
      <c r="D57" s="3"/>
      <c r="E57" s="4"/>
      <c r="F57" s="4"/>
      <c r="G57" s="5"/>
      <c r="H57" s="6"/>
      <c r="I57" s="6"/>
      <c r="J57" s="6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</row>
    <row r="58" spans="1:78" s="2" customFormat="1">
      <c r="A58" s="38"/>
      <c r="D58" s="3"/>
      <c r="E58" s="4"/>
      <c r="F58" s="4"/>
      <c r="G58" s="5"/>
      <c r="H58" s="6"/>
      <c r="I58" s="6"/>
      <c r="J58" s="6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</row>
    <row r="59" spans="1:78" s="2" customFormat="1">
      <c r="A59" s="38"/>
      <c r="D59" s="3"/>
      <c r="E59" s="4"/>
      <c r="F59" s="4"/>
      <c r="G59" s="5"/>
      <c r="H59" s="6"/>
      <c r="I59" s="6"/>
      <c r="J59" s="6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</row>
    <row r="60" spans="1:78" s="2" customFormat="1">
      <c r="A60" s="38"/>
      <c r="D60" s="3"/>
      <c r="E60" s="4"/>
      <c r="F60" s="4"/>
      <c r="G60" s="5"/>
      <c r="H60" s="6"/>
      <c r="I60" s="6"/>
      <c r="J60" s="6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</row>
    <row r="61" spans="1:78" s="2" customFormat="1">
      <c r="A61" s="38"/>
      <c r="D61" s="3"/>
      <c r="E61" s="4"/>
      <c r="F61" s="4"/>
      <c r="G61" s="5"/>
      <c r="H61" s="6"/>
      <c r="I61" s="6"/>
      <c r="J61" s="6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</row>
    <row r="62" spans="1:78" s="2" customFormat="1">
      <c r="A62" s="38"/>
      <c r="D62" s="3"/>
      <c r="E62" s="4"/>
      <c r="F62" s="4"/>
      <c r="G62" s="5"/>
      <c r="H62" s="6"/>
      <c r="I62" s="6"/>
      <c r="J62" s="6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</row>
    <row r="63" spans="1:78" s="2" customFormat="1">
      <c r="A63" s="38"/>
      <c r="D63" s="3"/>
      <c r="E63" s="4"/>
      <c r="F63" s="4"/>
      <c r="G63" s="5"/>
      <c r="H63" s="6"/>
      <c r="I63" s="6"/>
      <c r="J63" s="6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</row>
    <row r="64" spans="1:78" s="2" customFormat="1">
      <c r="A64" s="38"/>
      <c r="D64" s="3"/>
      <c r="E64" s="4"/>
      <c r="F64" s="4"/>
      <c r="G64" s="5"/>
      <c r="H64" s="6"/>
      <c r="I64" s="6"/>
      <c r="J64" s="6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</row>
    <row r="65" spans="1:78" s="2" customFormat="1">
      <c r="A65" s="38"/>
      <c r="D65" s="3"/>
      <c r="E65" s="4"/>
      <c r="F65" s="4"/>
      <c r="G65" s="5"/>
      <c r="H65" s="6"/>
      <c r="I65" s="6"/>
      <c r="J65" s="6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</row>
    <row r="66" spans="1:78" s="2" customFormat="1">
      <c r="A66" s="38"/>
      <c r="D66" s="3"/>
      <c r="E66" s="4"/>
      <c r="F66" s="4"/>
      <c r="G66" s="5"/>
      <c r="H66" s="6"/>
      <c r="I66" s="6"/>
      <c r="J66" s="6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</row>
    <row r="67" spans="1:78" s="2" customFormat="1">
      <c r="A67" s="38"/>
      <c r="D67" s="3"/>
      <c r="E67" s="4"/>
      <c r="F67" s="4"/>
      <c r="G67" s="5"/>
      <c r="H67" s="6"/>
      <c r="I67" s="6"/>
      <c r="J67" s="6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</row>
    <row r="68" spans="1:78" s="2" customFormat="1">
      <c r="A68" s="38"/>
      <c r="D68" s="3"/>
      <c r="E68" s="4"/>
      <c r="F68" s="4"/>
      <c r="G68" s="5"/>
      <c r="H68" s="6"/>
      <c r="I68" s="6"/>
      <c r="J68" s="6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</row>
    <row r="69" spans="1:78" s="2" customFormat="1">
      <c r="A69" s="38"/>
      <c r="D69" s="3"/>
      <c r="E69" s="4"/>
      <c r="F69" s="4"/>
      <c r="G69" s="5"/>
      <c r="H69" s="6"/>
      <c r="I69" s="6"/>
      <c r="J69" s="6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</row>
    <row r="70" spans="1:78" s="2" customFormat="1">
      <c r="A70" s="38"/>
      <c r="D70" s="3"/>
      <c r="E70" s="4"/>
      <c r="F70" s="4"/>
      <c r="G70" s="5"/>
      <c r="H70" s="6"/>
      <c r="I70" s="6"/>
      <c r="J70" s="6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</row>
    <row r="71" spans="1:78" s="2" customFormat="1">
      <c r="A71" s="38"/>
      <c r="D71" s="3"/>
      <c r="E71" s="4"/>
      <c r="F71" s="4"/>
      <c r="G71" s="5"/>
      <c r="H71" s="6"/>
      <c r="I71" s="6"/>
      <c r="J71" s="6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</row>
    <row r="72" spans="1:78" s="2" customFormat="1">
      <c r="A72" s="38"/>
      <c r="D72" s="3"/>
      <c r="E72" s="4"/>
      <c r="F72" s="4"/>
      <c r="G72" s="5"/>
      <c r="H72" s="6"/>
      <c r="I72" s="6"/>
      <c r="J72" s="6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</row>
    <row r="73" spans="1:78" s="2" customFormat="1">
      <c r="A73" s="38"/>
      <c r="D73" s="3"/>
      <c r="E73" s="4"/>
      <c r="F73" s="4"/>
      <c r="G73" s="5"/>
      <c r="H73" s="6"/>
      <c r="I73" s="6"/>
      <c r="J73" s="6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</row>
    <row r="74" spans="1:78" s="2" customFormat="1">
      <c r="A74" s="38"/>
      <c r="D74" s="3"/>
      <c r="E74" s="4"/>
      <c r="F74" s="4"/>
      <c r="G74" s="5"/>
      <c r="H74" s="6"/>
      <c r="I74" s="6"/>
      <c r="J74" s="6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</row>
    <row r="75" spans="1:78" s="2" customFormat="1">
      <c r="A75" s="38"/>
      <c r="D75" s="3"/>
      <c r="E75" s="4"/>
      <c r="F75" s="4"/>
      <c r="G75" s="5"/>
      <c r="H75" s="6"/>
      <c r="I75" s="6"/>
      <c r="J75" s="6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</row>
    <row r="76" spans="1:78" s="2" customFormat="1">
      <c r="A76" s="38"/>
      <c r="D76" s="3"/>
      <c r="E76" s="4"/>
      <c r="F76" s="4"/>
      <c r="G76" s="5"/>
      <c r="H76" s="6"/>
      <c r="I76" s="6"/>
      <c r="J76" s="6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</row>
    <row r="77" spans="1:78" s="2" customFormat="1">
      <c r="A77" s="38"/>
      <c r="D77" s="3"/>
      <c r="E77" s="4"/>
      <c r="F77" s="4"/>
      <c r="G77" s="5"/>
      <c r="H77" s="6"/>
      <c r="I77" s="6"/>
      <c r="J77" s="6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</row>
    <row r="78" spans="1:78" s="2" customFormat="1">
      <c r="A78" s="38"/>
      <c r="D78" s="3"/>
      <c r="E78" s="4"/>
      <c r="F78" s="4"/>
      <c r="G78" s="5"/>
      <c r="H78" s="6"/>
      <c r="I78" s="6"/>
      <c r="J78" s="6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</row>
    <row r="79" spans="1:78" s="2" customFormat="1">
      <c r="A79" s="38"/>
      <c r="D79" s="3"/>
      <c r="E79" s="4"/>
      <c r="F79" s="4"/>
      <c r="G79" s="5"/>
      <c r="H79" s="6"/>
      <c r="I79" s="6"/>
      <c r="J79" s="6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</row>
    <row r="80" spans="1:78" s="2" customFormat="1">
      <c r="A80" s="38"/>
      <c r="D80" s="3"/>
      <c r="E80" s="4"/>
      <c r="F80" s="4"/>
      <c r="G80" s="5"/>
      <c r="H80" s="6"/>
      <c r="I80" s="6"/>
      <c r="J80" s="6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</row>
    <row r="81" spans="1:78" s="2" customFormat="1">
      <c r="A81" s="38"/>
      <c r="D81" s="3"/>
      <c r="E81" s="4"/>
      <c r="F81" s="4"/>
      <c r="G81" s="5"/>
      <c r="H81" s="6"/>
      <c r="I81" s="6"/>
      <c r="J81" s="6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</row>
    <row r="82" spans="1:78" s="2" customFormat="1">
      <c r="A82" s="38"/>
      <c r="D82" s="3"/>
      <c r="E82" s="4"/>
      <c r="F82" s="4"/>
      <c r="G82" s="5"/>
      <c r="H82" s="6"/>
      <c r="I82" s="6"/>
      <c r="J82" s="6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</row>
    <row r="83" spans="1:78" s="2" customFormat="1">
      <c r="A83" s="38"/>
      <c r="D83" s="3"/>
      <c r="E83" s="4"/>
      <c r="F83" s="4"/>
      <c r="G83" s="5"/>
      <c r="H83" s="6"/>
      <c r="I83" s="6"/>
      <c r="J83" s="6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</row>
    <row r="84" spans="1:78" s="2" customFormat="1">
      <c r="A84" s="38"/>
      <c r="D84" s="3"/>
      <c r="E84" s="4"/>
      <c r="F84" s="4"/>
      <c r="G84" s="5"/>
      <c r="H84" s="6"/>
      <c r="I84" s="6"/>
      <c r="J84" s="6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</row>
    <row r="85" spans="1:78" s="2" customFormat="1">
      <c r="A85" s="38"/>
      <c r="D85" s="3"/>
      <c r="E85" s="4"/>
      <c r="F85" s="4"/>
      <c r="G85" s="5"/>
      <c r="H85" s="6"/>
      <c r="I85" s="6"/>
      <c r="J85" s="6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</row>
    <row r="86" spans="1:78" s="2" customFormat="1">
      <c r="A86" s="38"/>
      <c r="D86" s="3"/>
      <c r="E86" s="4"/>
      <c r="F86" s="4"/>
      <c r="G86" s="5"/>
      <c r="H86" s="6"/>
      <c r="I86" s="6"/>
      <c r="J86" s="6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</row>
    <row r="87" spans="1:78" s="2" customFormat="1">
      <c r="A87" s="38"/>
      <c r="D87" s="3"/>
      <c r="E87" s="4"/>
      <c r="F87" s="4"/>
      <c r="G87" s="5"/>
      <c r="H87" s="6"/>
      <c r="I87" s="6"/>
      <c r="J87" s="6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</row>
    <row r="88" spans="1:78" s="2" customFormat="1">
      <c r="A88" s="38"/>
      <c r="D88" s="3"/>
      <c r="E88" s="4"/>
      <c r="F88" s="4"/>
      <c r="G88" s="5"/>
      <c r="H88" s="6"/>
      <c r="I88" s="6"/>
      <c r="J88" s="6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</row>
    <row r="89" spans="1:78" s="2" customFormat="1">
      <c r="A89" s="38"/>
      <c r="D89" s="3"/>
      <c r="E89" s="4"/>
      <c r="F89" s="4"/>
      <c r="G89" s="5"/>
      <c r="H89" s="6"/>
      <c r="I89" s="6"/>
      <c r="J89" s="6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</row>
    <row r="90" spans="1:78" s="2" customFormat="1">
      <c r="A90" s="38"/>
      <c r="D90" s="3"/>
      <c r="E90" s="4"/>
      <c r="F90" s="4"/>
      <c r="G90" s="5"/>
      <c r="H90" s="6"/>
      <c r="I90" s="6"/>
      <c r="J90" s="6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</row>
    <row r="91" spans="1:78" s="2" customFormat="1">
      <c r="A91" s="38"/>
      <c r="D91" s="3"/>
      <c r="E91" s="4"/>
      <c r="F91" s="4"/>
      <c r="G91" s="5"/>
      <c r="H91" s="6"/>
      <c r="I91" s="6"/>
      <c r="J91" s="6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</row>
    <row r="92" spans="1:78" s="2" customFormat="1">
      <c r="A92" s="38"/>
      <c r="D92" s="3"/>
      <c r="E92" s="4"/>
      <c r="F92" s="4"/>
      <c r="G92" s="5"/>
      <c r="H92" s="6"/>
      <c r="I92" s="6"/>
      <c r="J92" s="6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</row>
    <row r="93" spans="1:78" s="2" customFormat="1">
      <c r="A93" s="38"/>
      <c r="D93" s="3"/>
      <c r="E93" s="4"/>
      <c r="F93" s="4"/>
      <c r="G93" s="5"/>
      <c r="H93" s="6"/>
      <c r="I93" s="6"/>
      <c r="J93" s="6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</row>
    <row r="94" spans="1:78" s="2" customFormat="1">
      <c r="A94" s="38"/>
      <c r="D94" s="3"/>
      <c r="E94" s="4"/>
      <c r="F94" s="4"/>
      <c r="G94" s="5"/>
      <c r="H94" s="6"/>
      <c r="I94" s="6"/>
      <c r="J94" s="6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</row>
    <row r="95" spans="1:78" s="2" customFormat="1">
      <c r="A95" s="38"/>
      <c r="D95" s="3"/>
      <c r="E95" s="4"/>
      <c r="F95" s="4"/>
      <c r="G95" s="5"/>
      <c r="H95" s="6"/>
      <c r="I95" s="6"/>
      <c r="J95" s="6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</row>
    <row r="96" spans="1:78" s="2" customFormat="1">
      <c r="A96" s="38"/>
      <c r="D96" s="3"/>
      <c r="E96" s="4"/>
      <c r="F96" s="4"/>
      <c r="G96" s="5"/>
      <c r="H96" s="6"/>
      <c r="I96" s="6"/>
      <c r="J96" s="6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</row>
    <row r="97" spans="1:78" s="2" customFormat="1">
      <c r="A97" s="38"/>
      <c r="D97" s="3"/>
      <c r="E97" s="4"/>
      <c r="F97" s="4"/>
      <c r="G97" s="5"/>
      <c r="H97" s="6"/>
      <c r="I97" s="6"/>
      <c r="J97" s="6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</row>
    <row r="98" spans="1:78" s="2" customFormat="1">
      <c r="A98" s="38"/>
      <c r="D98" s="3"/>
      <c r="E98" s="4"/>
      <c r="F98" s="4"/>
      <c r="G98" s="5"/>
      <c r="H98" s="6"/>
      <c r="I98" s="6"/>
      <c r="J98" s="6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</row>
    <row r="99" spans="1:78" s="2" customFormat="1">
      <c r="A99" s="38"/>
      <c r="D99" s="3"/>
      <c r="E99" s="4"/>
      <c r="F99" s="4"/>
      <c r="G99" s="5"/>
      <c r="H99" s="6"/>
      <c r="I99" s="6"/>
      <c r="J99" s="6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</row>
    <row r="100" spans="1:78" s="2" customFormat="1">
      <c r="A100" s="38"/>
      <c r="D100" s="3"/>
      <c r="E100" s="4"/>
      <c r="F100" s="4"/>
      <c r="G100" s="5"/>
      <c r="H100" s="6"/>
      <c r="I100" s="6"/>
      <c r="J100" s="6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</row>
    <row r="101" spans="1:78" s="2" customFormat="1">
      <c r="A101" s="38"/>
      <c r="D101" s="3"/>
      <c r="E101" s="4"/>
      <c r="F101" s="4"/>
      <c r="G101" s="5"/>
      <c r="H101" s="6"/>
      <c r="I101" s="6"/>
      <c r="J101" s="6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</row>
    <row r="102" spans="1:78" s="2" customFormat="1">
      <c r="A102" s="38"/>
      <c r="D102" s="3"/>
      <c r="E102" s="4"/>
      <c r="F102" s="4"/>
      <c r="G102" s="5"/>
      <c r="H102" s="6"/>
      <c r="I102" s="6"/>
      <c r="J102" s="6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</row>
    <row r="103" spans="1:78" s="2" customFormat="1">
      <c r="A103" s="38"/>
      <c r="D103" s="3"/>
      <c r="E103" s="4"/>
      <c r="F103" s="4"/>
      <c r="G103" s="5"/>
      <c r="H103" s="6"/>
      <c r="I103" s="6"/>
      <c r="J103" s="6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</row>
    <row r="104" spans="1:78" s="2" customFormat="1">
      <c r="A104" s="38"/>
      <c r="D104" s="3"/>
      <c r="E104" s="4"/>
      <c r="F104" s="4"/>
      <c r="G104" s="5"/>
      <c r="H104" s="6"/>
      <c r="I104" s="6"/>
      <c r="J104" s="6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</row>
    <row r="105" spans="1:78" s="2" customFormat="1">
      <c r="A105" s="38"/>
      <c r="D105" s="3"/>
      <c r="E105" s="4"/>
      <c r="F105" s="4"/>
      <c r="G105" s="5"/>
      <c r="H105" s="6"/>
      <c r="I105" s="6"/>
      <c r="J105" s="6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</row>
    <row r="106" spans="1:78" s="2" customFormat="1">
      <c r="A106" s="38"/>
      <c r="D106" s="3"/>
      <c r="E106" s="4"/>
      <c r="F106" s="4"/>
      <c r="G106" s="5"/>
      <c r="H106" s="6"/>
      <c r="I106" s="6"/>
      <c r="J106" s="6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</row>
    <row r="107" spans="1:78" s="2" customFormat="1">
      <c r="A107" s="38"/>
      <c r="D107" s="3"/>
      <c r="E107" s="4"/>
      <c r="F107" s="4"/>
      <c r="G107" s="5"/>
      <c r="H107" s="6"/>
      <c r="I107" s="6"/>
      <c r="J107" s="6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</row>
    <row r="108" spans="1:78" s="2" customFormat="1">
      <c r="A108" s="38"/>
      <c r="D108" s="3"/>
      <c r="E108" s="4"/>
      <c r="F108" s="4"/>
      <c r="G108" s="5"/>
      <c r="H108" s="6"/>
      <c r="I108" s="6"/>
      <c r="J108" s="6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</row>
    <row r="109" spans="1:78" s="2" customFormat="1">
      <c r="A109" s="38"/>
      <c r="D109" s="3"/>
      <c r="E109" s="4"/>
      <c r="F109" s="4"/>
      <c r="G109" s="5"/>
      <c r="H109" s="6"/>
      <c r="I109" s="6"/>
      <c r="J109" s="6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</row>
    <row r="110" spans="1:78" s="2" customFormat="1">
      <c r="A110" s="38"/>
      <c r="D110" s="3"/>
      <c r="E110" s="4"/>
      <c r="F110" s="4"/>
      <c r="G110" s="5"/>
      <c r="H110" s="6"/>
      <c r="I110" s="6"/>
      <c r="J110" s="6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</row>
    <row r="111" spans="1:78" s="2" customFormat="1">
      <c r="A111" s="38"/>
      <c r="D111" s="3"/>
      <c r="E111" s="4"/>
      <c r="F111" s="4"/>
      <c r="G111" s="5"/>
      <c r="H111" s="6"/>
      <c r="I111" s="6"/>
      <c r="J111" s="6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</row>
    <row r="112" spans="1:78" s="2" customFormat="1">
      <c r="A112" s="38"/>
      <c r="D112" s="3"/>
      <c r="E112" s="4"/>
      <c r="F112" s="4"/>
      <c r="G112" s="5"/>
      <c r="H112" s="6"/>
      <c r="I112" s="6"/>
      <c r="J112" s="6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</row>
    <row r="113" spans="1:78" s="2" customFormat="1">
      <c r="A113" s="38"/>
      <c r="D113" s="3"/>
      <c r="E113" s="4"/>
      <c r="F113" s="4"/>
      <c r="G113" s="5"/>
      <c r="H113" s="6"/>
      <c r="I113" s="6"/>
      <c r="J113" s="6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</row>
    <row r="114" spans="1:78" s="2" customFormat="1">
      <c r="A114" s="38"/>
      <c r="D114" s="3"/>
      <c r="E114" s="4"/>
      <c r="F114" s="4"/>
      <c r="G114" s="5"/>
      <c r="H114" s="6"/>
      <c r="I114" s="6"/>
      <c r="J114" s="6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</row>
    <row r="115" spans="1:78" s="2" customFormat="1">
      <c r="A115" s="38"/>
      <c r="D115" s="3"/>
      <c r="E115" s="4"/>
      <c r="F115" s="4"/>
      <c r="G115" s="5"/>
      <c r="H115" s="6"/>
      <c r="I115" s="6"/>
      <c r="J115" s="6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</row>
    <row r="116" spans="1:78" s="2" customFormat="1">
      <c r="A116" s="39"/>
      <c r="D116" s="3"/>
      <c r="E116" s="4"/>
      <c r="F116" s="4"/>
      <c r="G116" s="5"/>
      <c r="H116" s="6"/>
      <c r="I116" s="6"/>
      <c r="J116" s="6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</row>
  </sheetData>
  <mergeCells count="21">
    <mergeCell ref="A8:C9"/>
    <mergeCell ref="D8:I9"/>
    <mergeCell ref="A10:C10"/>
    <mergeCell ref="D10:I10"/>
    <mergeCell ref="A11:I11"/>
    <mergeCell ref="A13:A14"/>
    <mergeCell ref="A19:I19"/>
    <mergeCell ref="J20:N21"/>
    <mergeCell ref="A21:A22"/>
    <mergeCell ref="A23:A24"/>
    <mergeCell ref="A32:B32"/>
    <mergeCell ref="A33:I33"/>
    <mergeCell ref="A34:I36"/>
    <mergeCell ref="A37:I47"/>
    <mergeCell ref="A15:A16"/>
    <mergeCell ref="A17:A18"/>
    <mergeCell ref="A25:A26"/>
    <mergeCell ref="A28:B28"/>
    <mergeCell ref="A29:B29"/>
    <mergeCell ref="A30:B30"/>
    <mergeCell ref="A31:B31"/>
  </mergeCells>
  <printOptions horizontalCentered="1"/>
  <pageMargins left="0.39370078740157483" right="0.39370078740157483" top="0" bottom="0" header="0.31496062992125984" footer="0.31496062992125984"/>
  <pageSetup paperSize="9" scale="70" firstPageNumber="0" orientation="landscape" horizontalDpi="300" verticalDpi="300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22"/>
  <sheetViews>
    <sheetView showGridLines="0" topLeftCell="A7" zoomScale="70" zoomScaleNormal="70" workbookViewId="0">
      <selection activeCell="N22" sqref="N22"/>
    </sheetView>
  </sheetViews>
  <sheetFormatPr defaultColWidth="8.7109375" defaultRowHeight="12.75"/>
  <cols>
    <col min="1" max="1" width="7.7109375" style="1" customWidth="1"/>
    <col min="2" max="2" width="20" style="2" customWidth="1"/>
    <col min="3" max="3" width="26.7109375" style="2" customWidth="1"/>
    <col min="4" max="4" width="78.7109375" style="3" customWidth="1"/>
    <col min="5" max="5" width="6.28515625" style="4" customWidth="1"/>
    <col min="6" max="6" width="7.28515625" style="5" customWidth="1"/>
    <col min="7" max="7" width="19.28515625" style="6" customWidth="1"/>
    <col min="8" max="8" width="16.140625" style="6" customWidth="1"/>
    <col min="9" max="9" width="19.140625" style="6" customWidth="1"/>
    <col min="10" max="10" width="22.5703125" style="7" hidden="1" customWidth="1"/>
    <col min="11" max="13" width="20" style="7" hidden="1" customWidth="1"/>
    <col min="14" max="77" width="11.5703125" style="7" customWidth="1"/>
  </cols>
  <sheetData>
    <row r="1" spans="1:14">
      <c r="A1" s="7"/>
      <c r="B1" s="7"/>
      <c r="C1" s="7"/>
      <c r="D1" s="7"/>
      <c r="E1" s="7"/>
      <c r="F1" s="7"/>
      <c r="G1" s="7"/>
      <c r="H1" s="7"/>
      <c r="I1" s="7"/>
    </row>
    <row r="2" spans="1:14">
      <c r="A2" s="7"/>
      <c r="B2" s="7"/>
      <c r="C2" s="7"/>
      <c r="D2" s="7"/>
      <c r="E2" s="7"/>
      <c r="F2" s="7"/>
      <c r="G2" s="7"/>
      <c r="H2" s="7"/>
      <c r="I2" s="7"/>
    </row>
    <row r="3" spans="1:14" ht="15.75" customHeight="1">
      <c r="A3" s="7"/>
      <c r="B3" s="7"/>
      <c r="C3" s="7"/>
      <c r="D3" s="7"/>
      <c r="E3" s="7"/>
      <c r="F3" s="7"/>
      <c r="G3" s="7"/>
      <c r="H3" s="7"/>
      <c r="I3" s="7"/>
    </row>
    <row r="4" spans="1:14" ht="15" customHeight="1">
      <c r="A4" s="7"/>
      <c r="B4" s="7"/>
      <c r="C4" s="7"/>
      <c r="D4" s="7"/>
      <c r="E4" s="7"/>
      <c r="F4" s="7"/>
      <c r="G4" s="7"/>
      <c r="H4" s="7"/>
      <c r="I4" s="7"/>
    </row>
    <row r="5" spans="1:14" ht="15" customHeight="1">
      <c r="A5" s="7"/>
      <c r="B5" s="7"/>
      <c r="C5" s="7"/>
      <c r="D5" s="7"/>
      <c r="E5" s="7"/>
      <c r="F5" s="7"/>
      <c r="G5" s="7"/>
      <c r="H5" s="7"/>
      <c r="I5" s="7"/>
    </row>
    <row r="6" spans="1:14" ht="15" customHeight="1">
      <c r="A6" s="7"/>
      <c r="B6" s="7"/>
      <c r="C6" s="7"/>
      <c r="D6" s="7"/>
      <c r="E6" s="7"/>
      <c r="F6" s="7"/>
      <c r="G6" s="7"/>
      <c r="H6" s="7"/>
      <c r="I6" s="7"/>
    </row>
    <row r="7" spans="1:14">
      <c r="A7" s="7"/>
      <c r="B7" s="7"/>
      <c r="C7" s="7"/>
      <c r="D7" s="7"/>
      <c r="E7" s="7"/>
      <c r="F7" s="7"/>
      <c r="G7" s="7"/>
      <c r="H7" s="7"/>
      <c r="I7" s="7"/>
    </row>
    <row r="8" spans="1:14" s="41" customFormat="1" ht="15" customHeight="1">
      <c r="A8" s="128" t="s">
        <v>22</v>
      </c>
      <c r="B8" s="128"/>
      <c r="C8" s="128"/>
      <c r="D8" s="128"/>
      <c r="E8" s="128"/>
      <c r="F8" s="128"/>
      <c r="G8" s="128"/>
      <c r="H8" s="128"/>
      <c r="I8" s="128"/>
      <c r="J8" s="129" t="s">
        <v>23</v>
      </c>
      <c r="K8" s="129"/>
      <c r="L8" s="129"/>
      <c r="M8" s="129"/>
    </row>
    <row r="9" spans="1:14" s="41" customFormat="1" ht="15.75">
      <c r="A9" s="128" t="s">
        <v>24</v>
      </c>
      <c r="B9" s="128"/>
      <c r="C9" s="128"/>
      <c r="D9" s="128"/>
      <c r="E9" s="128"/>
      <c r="F9" s="128"/>
      <c r="G9" s="128"/>
      <c r="H9" s="128"/>
      <c r="I9" s="128"/>
      <c r="J9" s="129"/>
      <c r="K9" s="129"/>
      <c r="L9" s="129"/>
      <c r="M9" s="129"/>
    </row>
    <row r="10" spans="1:14" s="41" customFormat="1" ht="26.45" customHeight="1">
      <c r="A10" s="130" t="s">
        <v>13</v>
      </c>
      <c r="B10" s="131"/>
      <c r="C10" s="131"/>
      <c r="D10" s="131"/>
      <c r="E10" s="131"/>
      <c r="F10" s="131"/>
      <c r="G10" s="131"/>
      <c r="H10" s="131"/>
      <c r="I10" s="132"/>
      <c r="J10" s="40"/>
      <c r="K10" s="40"/>
      <c r="L10" s="40"/>
      <c r="M10" s="40"/>
    </row>
    <row r="11" spans="1:14" ht="60">
      <c r="A11" s="42" t="s">
        <v>4</v>
      </c>
      <c r="B11" s="42" t="s">
        <v>25</v>
      </c>
      <c r="C11" s="42" t="s">
        <v>26</v>
      </c>
      <c r="D11" s="43" t="s">
        <v>27</v>
      </c>
      <c r="E11" s="42" t="s">
        <v>28</v>
      </c>
      <c r="F11" s="42" t="s">
        <v>29</v>
      </c>
      <c r="G11" s="44" t="s">
        <v>30</v>
      </c>
      <c r="H11" s="45" t="s">
        <v>31</v>
      </c>
      <c r="I11" s="44" t="s">
        <v>32</v>
      </c>
      <c r="J11" s="46" t="s">
        <v>33</v>
      </c>
      <c r="K11" s="46" t="s">
        <v>34</v>
      </c>
      <c r="L11" s="47" t="s">
        <v>35</v>
      </c>
      <c r="M11" s="48" t="s">
        <v>36</v>
      </c>
    </row>
    <row r="12" spans="1:14" ht="30" customHeight="1">
      <c r="A12" s="49">
        <v>1</v>
      </c>
      <c r="B12" s="49" t="s">
        <v>37</v>
      </c>
      <c r="C12" s="49"/>
      <c r="D12" s="50" t="s">
        <v>38</v>
      </c>
      <c r="E12" s="49"/>
      <c r="F12" s="49"/>
      <c r="G12" s="51"/>
      <c r="H12" s="51"/>
      <c r="I12" s="51">
        <f>I13</f>
        <v>1115.6399999999999</v>
      </c>
      <c r="J12" s="52"/>
      <c r="K12" s="52"/>
      <c r="L12" s="53"/>
      <c r="M12" s="54"/>
      <c r="N12" s="27"/>
    </row>
    <row r="13" spans="1:14" ht="15">
      <c r="A13" s="55"/>
      <c r="B13" s="56" t="s">
        <v>39</v>
      </c>
      <c r="C13" s="57" t="s">
        <v>40</v>
      </c>
      <c r="D13" s="58" t="s">
        <v>41</v>
      </c>
      <c r="E13" s="57" t="s">
        <v>42</v>
      </c>
      <c r="F13" s="57">
        <v>6</v>
      </c>
      <c r="G13" s="108">
        <v>148.75</v>
      </c>
      <c r="H13" s="59">
        <f>G13*1.25</f>
        <v>185.9375</v>
      </c>
      <c r="I13" s="59">
        <f>F13*ROUND(H13,2)</f>
        <v>1115.6399999999999</v>
      </c>
      <c r="J13" s="60"/>
      <c r="K13" s="60"/>
      <c r="L13" s="61"/>
      <c r="M13" s="62"/>
    </row>
    <row r="14" spans="1:14" ht="30" customHeight="1">
      <c r="A14" s="49">
        <v>2</v>
      </c>
      <c r="B14" s="49" t="s">
        <v>37</v>
      </c>
      <c r="C14" s="49"/>
      <c r="D14" s="50" t="s">
        <v>43</v>
      </c>
      <c r="E14" s="49" t="s">
        <v>28</v>
      </c>
      <c r="F14" s="49">
        <v>5</v>
      </c>
      <c r="G14" s="51">
        <f>G15</f>
        <v>192.96</v>
      </c>
      <c r="H14" s="51">
        <f>SUM(I15:I15)</f>
        <v>241.2</v>
      </c>
      <c r="I14" s="51">
        <f>F14*ROUND(H14,2)</f>
        <v>1206</v>
      </c>
      <c r="J14" s="63"/>
      <c r="K14" s="63"/>
      <c r="L14" s="64"/>
      <c r="M14" s="65"/>
    </row>
    <row r="15" spans="1:14" ht="15">
      <c r="A15" s="55"/>
      <c r="B15" s="56" t="s">
        <v>39</v>
      </c>
      <c r="C15" s="57" t="s">
        <v>44</v>
      </c>
      <c r="D15" s="58" t="s">
        <v>45</v>
      </c>
      <c r="E15" s="57" t="s">
        <v>28</v>
      </c>
      <c r="F15" s="57">
        <v>1</v>
      </c>
      <c r="G15" s="108">
        <v>192.96</v>
      </c>
      <c r="H15" s="59">
        <f>G15*1.25</f>
        <v>241.20000000000002</v>
      </c>
      <c r="I15" s="59">
        <f>F15*ROUND(H15,2)</f>
        <v>241.2</v>
      </c>
      <c r="J15" s="60"/>
      <c r="K15" s="60"/>
      <c r="L15" s="61"/>
      <c r="M15" s="62"/>
    </row>
    <row r="16" spans="1:14" ht="30" customHeight="1">
      <c r="A16" s="49">
        <v>3</v>
      </c>
      <c r="B16" s="49" t="s">
        <v>37</v>
      </c>
      <c r="C16" s="49"/>
      <c r="D16" s="50" t="s">
        <v>46</v>
      </c>
      <c r="E16" s="49" t="s">
        <v>28</v>
      </c>
      <c r="F16" s="49">
        <v>28</v>
      </c>
      <c r="G16" s="51">
        <f>G17+G18+G19+G20</f>
        <v>5419.6186666666663</v>
      </c>
      <c r="H16" s="51">
        <f>H17+H18+H19+H20</f>
        <v>6774.5233333333326</v>
      </c>
      <c r="I16" s="66">
        <f>I17+I18+I19+I20</f>
        <v>324385.15000000002</v>
      </c>
      <c r="J16" s="67" t="e">
        <f>J20+J19+J18+#REF!</f>
        <v>#REF!</v>
      </c>
      <c r="K16" s="67" t="e">
        <f>K20+K19+K18+#REF!</f>
        <v>#REF!</v>
      </c>
      <c r="L16" s="68" t="e">
        <f>L20+L19+L18+#REF!</f>
        <v>#REF!</v>
      </c>
      <c r="M16" s="69"/>
    </row>
    <row r="17" spans="1:14" ht="57">
      <c r="A17" s="55" t="s">
        <v>47</v>
      </c>
      <c r="B17" s="56" t="s">
        <v>39</v>
      </c>
      <c r="C17" s="57" t="s">
        <v>48</v>
      </c>
      <c r="D17" s="58" t="s">
        <v>49</v>
      </c>
      <c r="E17" s="57" t="s">
        <v>28</v>
      </c>
      <c r="F17" s="57">
        <v>27</v>
      </c>
      <c r="G17" s="108">
        <v>2946.14</v>
      </c>
      <c r="H17" s="59">
        <f>G17*1.25</f>
        <v>3682.6749999999997</v>
      </c>
      <c r="I17" s="59">
        <f>F17*ROUND(H17,2)</f>
        <v>99432.36</v>
      </c>
      <c r="J17" s="70"/>
      <c r="K17" s="70"/>
      <c r="L17" s="71"/>
      <c r="M17" s="72"/>
    </row>
    <row r="18" spans="1:14" ht="42.75">
      <c r="A18" s="55" t="s">
        <v>50</v>
      </c>
      <c r="B18" s="56" t="s">
        <v>51</v>
      </c>
      <c r="C18" s="57" t="s">
        <v>52</v>
      </c>
      <c r="D18" s="58" t="s">
        <v>53</v>
      </c>
      <c r="E18" s="57" t="s">
        <v>28</v>
      </c>
      <c r="F18" s="57">
        <v>28</v>
      </c>
      <c r="G18" s="108">
        <f>COMPOSIÇÕES!G12</f>
        <v>913.9853333333333</v>
      </c>
      <c r="H18" s="59">
        <f>G18*1.25</f>
        <v>1142.4816666666666</v>
      </c>
      <c r="I18" s="59">
        <f>F18*ROUND(H18,2)</f>
        <v>31989.440000000002</v>
      </c>
      <c r="J18" s="73"/>
      <c r="K18" s="73"/>
      <c r="L18" s="74"/>
      <c r="M18" s="73"/>
    </row>
    <row r="19" spans="1:14" ht="28.5">
      <c r="A19" s="55" t="s">
        <v>54</v>
      </c>
      <c r="B19" s="56" t="s">
        <v>51</v>
      </c>
      <c r="C19" s="57" t="s">
        <v>55</v>
      </c>
      <c r="D19" s="58" t="s">
        <v>56</v>
      </c>
      <c r="E19" s="57" t="s">
        <v>57</v>
      </c>
      <c r="F19" s="57">
        <v>935</v>
      </c>
      <c r="G19" s="108">
        <f>COMPOSIÇÕES!G26</f>
        <v>122.05333333333334</v>
      </c>
      <c r="H19" s="59">
        <f>G19*1.25</f>
        <v>152.56666666666666</v>
      </c>
      <c r="I19" s="59">
        <f>F19*ROUND(H19,2)</f>
        <v>142652.94999999998</v>
      </c>
      <c r="J19" s="73"/>
      <c r="K19" s="75"/>
      <c r="L19" s="74"/>
      <c r="M19" s="73"/>
    </row>
    <row r="20" spans="1:14" s="7" customFormat="1" ht="42.75">
      <c r="A20" s="55" t="s">
        <v>58</v>
      </c>
      <c r="B20" s="56" t="s">
        <v>51</v>
      </c>
      <c r="C20" s="57" t="s">
        <v>59</v>
      </c>
      <c r="D20" s="58" t="s">
        <v>60</v>
      </c>
      <c r="E20" s="57" t="s">
        <v>28</v>
      </c>
      <c r="F20" s="57">
        <v>28</v>
      </c>
      <c r="G20" s="108">
        <f>COMPOSIÇÕES!G32</f>
        <v>1437.4399999999998</v>
      </c>
      <c r="H20" s="59">
        <f>G20*1.25</f>
        <v>1796.7999999999997</v>
      </c>
      <c r="I20" s="59">
        <f>F20*ROUND(H20,2)</f>
        <v>50310.400000000001</v>
      </c>
      <c r="J20" s="73"/>
      <c r="K20" s="74"/>
      <c r="L20" s="74"/>
      <c r="M20" s="74"/>
    </row>
    <row r="21" spans="1:14" s="7" customFormat="1" ht="9" customHeight="1">
      <c r="A21" s="76"/>
      <c r="B21" s="31"/>
      <c r="C21" s="31"/>
      <c r="D21" s="77"/>
      <c r="E21" s="31"/>
      <c r="F21" s="31"/>
      <c r="G21" s="78"/>
      <c r="H21" s="78"/>
      <c r="I21" s="78"/>
      <c r="J21" s="79"/>
      <c r="K21" s="79"/>
      <c r="L21" s="79"/>
      <c r="M21" s="79"/>
    </row>
    <row r="22" spans="1:14" s="7" customFormat="1" ht="24.75" customHeight="1">
      <c r="A22" s="76"/>
      <c r="B22" s="31"/>
      <c r="C22" s="31"/>
      <c r="D22" s="77"/>
      <c r="E22" s="31"/>
      <c r="F22" s="31"/>
      <c r="G22" s="133" t="s">
        <v>61</v>
      </c>
      <c r="H22" s="133"/>
      <c r="I22" s="80">
        <f>I12+I14+I16</f>
        <v>326706.79000000004</v>
      </c>
      <c r="J22" s="79"/>
      <c r="K22" s="79"/>
      <c r="L22" s="79"/>
      <c r="M22" s="79"/>
      <c r="N22" s="112"/>
    </row>
    <row r="23" spans="1:14" s="7" customFormat="1" ht="18" customHeight="1">
      <c r="A23" s="125" t="s">
        <v>128</v>
      </c>
      <c r="B23" s="125"/>
      <c r="C23" s="125"/>
      <c r="D23" s="125"/>
      <c r="E23" s="81"/>
      <c r="F23" s="81"/>
      <c r="G23" s="21"/>
      <c r="H23" s="21"/>
      <c r="I23" s="21"/>
      <c r="J23" s="21"/>
      <c r="K23" s="21"/>
      <c r="L23" s="21"/>
      <c r="M23" s="21"/>
    </row>
    <row r="24" spans="1:14" s="82" customFormat="1" ht="14.25"/>
    <row r="25" spans="1:14" s="7" customFormat="1">
      <c r="A25" s="26"/>
      <c r="B25" s="26"/>
      <c r="C25" s="26"/>
      <c r="D25" s="26"/>
      <c r="E25" s="26"/>
      <c r="F25" s="26"/>
      <c r="G25" s="26"/>
      <c r="H25" s="26"/>
      <c r="I25" s="26"/>
      <c r="J25" s="27"/>
      <c r="K25" s="27"/>
      <c r="L25" s="27"/>
    </row>
    <row r="26" spans="1:14" s="7" customFormat="1">
      <c r="A26" s="26"/>
      <c r="B26" s="26"/>
      <c r="C26" s="26"/>
      <c r="D26" s="26"/>
      <c r="E26" s="26"/>
      <c r="F26" s="26"/>
      <c r="G26" s="26"/>
      <c r="H26" s="26"/>
      <c r="I26" s="26"/>
    </row>
    <row r="27" spans="1:14" s="7" customFormat="1" ht="6" customHeight="1">
      <c r="A27" s="26"/>
      <c r="B27" s="26"/>
      <c r="C27" s="26"/>
      <c r="D27" s="26"/>
      <c r="E27" s="26"/>
      <c r="F27" s="26"/>
      <c r="G27" s="26"/>
      <c r="H27" s="26"/>
      <c r="I27" s="26"/>
    </row>
    <row r="28" spans="1:14" s="7" customFormat="1" ht="19.5" customHeight="1">
      <c r="A28" s="126" t="s">
        <v>62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</row>
    <row r="29" spans="1:14" s="7" customFormat="1">
      <c r="A29" s="26"/>
      <c r="B29" s="26"/>
      <c r="C29" s="26"/>
      <c r="D29" s="26"/>
      <c r="E29" s="26"/>
      <c r="F29" s="26"/>
      <c r="G29" s="26"/>
      <c r="H29" s="26"/>
      <c r="I29" s="26"/>
    </row>
    <row r="30" spans="1:14" s="7" customFormat="1">
      <c r="A30" s="26"/>
      <c r="B30" s="26"/>
      <c r="C30" s="26"/>
      <c r="D30" s="26"/>
      <c r="E30" s="26"/>
      <c r="F30" s="26"/>
      <c r="G30" s="26"/>
      <c r="H30" s="26"/>
      <c r="I30" s="26"/>
    </row>
    <row r="31" spans="1:14" s="7" customFormat="1">
      <c r="A31" s="26"/>
      <c r="B31" s="26"/>
      <c r="C31" s="26"/>
      <c r="D31" s="26"/>
      <c r="E31" s="26"/>
      <c r="F31" s="26"/>
      <c r="G31" s="26"/>
      <c r="H31" s="26"/>
      <c r="I31" s="26"/>
    </row>
    <row r="32" spans="1:14" s="7" customFormat="1">
      <c r="A32" s="26"/>
      <c r="B32" s="26"/>
      <c r="C32" s="26"/>
      <c r="D32" s="26"/>
      <c r="E32" s="26"/>
      <c r="F32" s="26"/>
      <c r="G32" s="26"/>
      <c r="H32" s="26"/>
      <c r="I32" s="26"/>
    </row>
    <row r="33" spans="1:77" s="7" customFormat="1" ht="14.25">
      <c r="A33" s="127"/>
      <c r="B33" s="127"/>
      <c r="C33" s="127"/>
      <c r="D33" s="127"/>
      <c r="E33" s="127"/>
      <c r="F33" s="127"/>
      <c r="G33" s="127"/>
      <c r="H33" s="127"/>
      <c r="I33" s="127"/>
    </row>
    <row r="34" spans="1:77" s="7" customFormat="1" ht="14.25">
      <c r="A34" s="127"/>
      <c r="B34" s="127"/>
      <c r="C34" s="127"/>
      <c r="D34" s="127"/>
      <c r="E34" s="127"/>
      <c r="F34" s="127"/>
      <c r="G34" s="127"/>
      <c r="H34" s="127"/>
      <c r="I34" s="127"/>
    </row>
    <row r="35" spans="1:77" s="7" customFormat="1" ht="14.25">
      <c r="A35" s="127"/>
      <c r="B35" s="127"/>
      <c r="C35" s="127"/>
      <c r="D35" s="127"/>
      <c r="E35" s="127"/>
      <c r="F35" s="127"/>
      <c r="G35" s="127"/>
      <c r="H35" s="127"/>
      <c r="I35" s="127"/>
    </row>
    <row r="36" spans="1:77" s="7" customFormat="1">
      <c r="A36" s="26"/>
      <c r="B36" s="26"/>
      <c r="C36" s="26"/>
      <c r="D36" s="26"/>
      <c r="E36" s="26"/>
      <c r="F36" s="26"/>
      <c r="G36" s="26"/>
      <c r="H36" s="26"/>
      <c r="I36" s="26"/>
    </row>
    <row r="37" spans="1:77" s="7" customFormat="1"/>
    <row r="38" spans="1:77" s="7" customFormat="1">
      <c r="A38" s="38"/>
      <c r="B38" s="2"/>
      <c r="C38" s="2"/>
      <c r="D38" s="3"/>
      <c r="E38" s="4"/>
      <c r="F38" s="5"/>
      <c r="G38" s="6"/>
      <c r="H38" s="6"/>
      <c r="I38" s="6"/>
    </row>
    <row r="39" spans="1:77" s="7" customFormat="1">
      <c r="A39" s="38"/>
      <c r="B39" s="2"/>
      <c r="C39" s="2"/>
      <c r="D39" s="3"/>
      <c r="E39" s="4"/>
      <c r="F39" s="5"/>
      <c r="G39" s="6"/>
      <c r="H39" s="6"/>
      <c r="I39" s="6"/>
    </row>
    <row r="40" spans="1:77" s="7" customFormat="1">
      <c r="A40" s="38"/>
      <c r="B40" s="2"/>
      <c r="C40" s="2"/>
      <c r="D40" s="3"/>
      <c r="E40" s="4"/>
      <c r="F40" s="5"/>
      <c r="G40" s="6"/>
      <c r="H40" s="6"/>
      <c r="I40" s="6"/>
    </row>
    <row r="41" spans="1:77" s="7" customFormat="1">
      <c r="A41" s="38"/>
      <c r="B41" s="2"/>
      <c r="C41" s="2"/>
      <c r="D41" s="3"/>
      <c r="E41" s="4"/>
      <c r="F41" s="5"/>
      <c r="G41" s="6"/>
      <c r="H41" s="6"/>
      <c r="I41" s="6"/>
    </row>
    <row r="42" spans="1:77" s="7" customFormat="1">
      <c r="A42" s="38"/>
      <c r="B42" s="2"/>
      <c r="C42" s="2"/>
      <c r="D42" s="3"/>
      <c r="E42" s="4"/>
      <c r="F42" s="5"/>
      <c r="G42" s="6"/>
      <c r="H42" s="6"/>
      <c r="I42" s="6"/>
    </row>
    <row r="43" spans="1:77" s="7" customFormat="1">
      <c r="A43" s="38"/>
      <c r="B43" s="2"/>
      <c r="C43" s="2"/>
      <c r="D43" s="3"/>
      <c r="E43" s="4"/>
      <c r="F43" s="5"/>
      <c r="G43" s="6"/>
      <c r="H43" s="6"/>
      <c r="I43" s="6"/>
    </row>
    <row r="44" spans="1:77" s="2" customFormat="1">
      <c r="A44" s="38"/>
      <c r="D44" s="3"/>
      <c r="E44" s="4"/>
      <c r="F44" s="5"/>
      <c r="G44" s="6"/>
      <c r="H44" s="6"/>
      <c r="I44" s="6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</row>
    <row r="45" spans="1:77" s="2" customFormat="1">
      <c r="A45" s="38"/>
      <c r="D45" s="3"/>
      <c r="E45" s="4"/>
      <c r="F45" s="5"/>
      <c r="G45" s="6"/>
      <c r="H45" s="6"/>
      <c r="I45" s="6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</row>
    <row r="46" spans="1:77" s="2" customFormat="1">
      <c r="A46" s="38"/>
      <c r="D46" s="3"/>
      <c r="E46" s="4"/>
      <c r="F46" s="5"/>
      <c r="G46" s="6"/>
      <c r="H46" s="6"/>
      <c r="I46" s="6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</row>
    <row r="47" spans="1:77" s="2" customFormat="1">
      <c r="A47" s="38"/>
      <c r="D47" s="3"/>
      <c r="E47" s="4"/>
      <c r="F47" s="5"/>
      <c r="G47" s="6"/>
      <c r="H47" s="6"/>
      <c r="I47" s="6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</row>
    <row r="48" spans="1:77" s="2" customFormat="1">
      <c r="A48" s="38"/>
      <c r="D48" s="3"/>
      <c r="E48" s="4"/>
      <c r="F48" s="5"/>
      <c r="G48" s="6"/>
      <c r="H48" s="6"/>
      <c r="I48" s="6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</row>
    <row r="49" spans="1:77" s="2" customFormat="1">
      <c r="A49" s="38"/>
      <c r="D49" s="3"/>
      <c r="E49" s="4"/>
      <c r="F49" s="5"/>
      <c r="G49" s="6"/>
      <c r="H49" s="6"/>
      <c r="I49" s="6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</row>
    <row r="50" spans="1:77" s="2" customFormat="1">
      <c r="A50" s="38"/>
      <c r="D50" s="3"/>
      <c r="E50" s="4"/>
      <c r="F50" s="5"/>
      <c r="G50" s="6"/>
      <c r="H50" s="6"/>
      <c r="I50" s="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</row>
    <row r="51" spans="1:77" s="2" customFormat="1">
      <c r="A51" s="38"/>
      <c r="D51" s="3"/>
      <c r="E51" s="4"/>
      <c r="F51" s="5"/>
      <c r="G51" s="6"/>
      <c r="H51" s="6"/>
      <c r="I51" s="6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</row>
    <row r="52" spans="1:77" s="2" customFormat="1">
      <c r="A52" s="38"/>
      <c r="D52" s="3"/>
      <c r="E52" s="4"/>
      <c r="F52" s="5"/>
      <c r="G52" s="6"/>
      <c r="H52" s="6"/>
      <c r="I52" s="6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</row>
    <row r="53" spans="1:77" s="2" customFormat="1">
      <c r="A53" s="38"/>
      <c r="D53" s="3"/>
      <c r="E53" s="4"/>
      <c r="F53" s="5"/>
      <c r="G53" s="6"/>
      <c r="H53" s="6"/>
      <c r="I53" s="6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</row>
    <row r="54" spans="1:77" s="2" customFormat="1">
      <c r="A54" s="38"/>
      <c r="D54" s="3"/>
      <c r="E54" s="4"/>
      <c r="F54" s="5"/>
      <c r="G54" s="6"/>
      <c r="H54" s="6"/>
      <c r="I54" s="6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</row>
    <row r="55" spans="1:77" s="2" customFormat="1">
      <c r="A55" s="38"/>
      <c r="D55" s="3"/>
      <c r="E55" s="4"/>
      <c r="F55" s="5"/>
      <c r="G55" s="6"/>
      <c r="H55" s="6"/>
      <c r="I55" s="6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</row>
    <row r="56" spans="1:77" s="2" customFormat="1">
      <c r="A56" s="38"/>
      <c r="D56" s="3"/>
      <c r="E56" s="4"/>
      <c r="F56" s="5"/>
      <c r="G56" s="6"/>
      <c r="H56" s="6"/>
      <c r="I56" s="6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</row>
    <row r="57" spans="1:77" s="2" customFormat="1">
      <c r="A57" s="38"/>
      <c r="D57" s="3"/>
      <c r="E57" s="4"/>
      <c r="F57" s="5"/>
      <c r="G57" s="6"/>
      <c r="H57" s="6"/>
      <c r="I57" s="6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</row>
    <row r="58" spans="1:77" s="2" customFormat="1">
      <c r="A58" s="38"/>
      <c r="D58" s="3"/>
      <c r="E58" s="4"/>
      <c r="F58" s="5"/>
      <c r="G58" s="6"/>
      <c r="H58" s="6"/>
      <c r="I58" s="6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</row>
    <row r="59" spans="1:77" s="2" customFormat="1">
      <c r="A59" s="38"/>
      <c r="D59" s="3"/>
      <c r="E59" s="4"/>
      <c r="F59" s="5"/>
      <c r="G59" s="6"/>
      <c r="H59" s="6"/>
      <c r="I59" s="6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</row>
    <row r="60" spans="1:77" s="2" customFormat="1">
      <c r="A60" s="38"/>
      <c r="D60" s="3"/>
      <c r="E60" s="4"/>
      <c r="F60" s="5"/>
      <c r="G60" s="6"/>
      <c r="H60" s="6"/>
      <c r="I60" s="6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</row>
    <row r="61" spans="1:77" s="2" customFormat="1">
      <c r="A61" s="38"/>
      <c r="D61" s="3"/>
      <c r="E61" s="4"/>
      <c r="F61" s="5"/>
      <c r="G61" s="6"/>
      <c r="H61" s="6"/>
      <c r="I61" s="6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</row>
    <row r="62" spans="1:77" s="2" customFormat="1">
      <c r="A62" s="38"/>
      <c r="D62" s="3"/>
      <c r="E62" s="4"/>
      <c r="F62" s="5"/>
      <c r="G62" s="6"/>
      <c r="H62" s="6"/>
      <c r="I62" s="6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</row>
    <row r="63" spans="1:77" s="2" customFormat="1">
      <c r="A63" s="38"/>
      <c r="D63" s="3"/>
      <c r="E63" s="4"/>
      <c r="F63" s="5"/>
      <c r="G63" s="6"/>
      <c r="H63" s="6"/>
      <c r="I63" s="6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</row>
    <row r="64" spans="1:77" s="2" customFormat="1">
      <c r="A64" s="38"/>
      <c r="D64" s="3"/>
      <c r="E64" s="4"/>
      <c r="F64" s="5"/>
      <c r="G64" s="6"/>
      <c r="H64" s="6"/>
      <c r="I64" s="6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</row>
    <row r="65" spans="1:77" s="2" customFormat="1">
      <c r="A65" s="38"/>
      <c r="D65" s="3"/>
      <c r="E65" s="4"/>
      <c r="F65" s="5"/>
      <c r="G65" s="6"/>
      <c r="H65" s="6"/>
      <c r="I65" s="6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</row>
    <row r="66" spans="1:77" s="2" customFormat="1">
      <c r="A66" s="38"/>
      <c r="D66" s="3"/>
      <c r="E66" s="4"/>
      <c r="F66" s="5"/>
      <c r="G66" s="6"/>
      <c r="H66" s="6"/>
      <c r="I66" s="6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</row>
    <row r="67" spans="1:77" s="2" customFormat="1">
      <c r="A67" s="38"/>
      <c r="D67" s="3"/>
      <c r="E67" s="4"/>
      <c r="F67" s="5"/>
      <c r="G67" s="6"/>
      <c r="H67" s="6"/>
      <c r="I67" s="6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</row>
    <row r="68" spans="1:77" s="2" customFormat="1">
      <c r="A68" s="38"/>
      <c r="D68" s="3"/>
      <c r="E68" s="4"/>
      <c r="F68" s="5"/>
      <c r="G68" s="6"/>
      <c r="H68" s="6"/>
      <c r="I68" s="6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</row>
    <row r="69" spans="1:77" s="2" customFormat="1">
      <c r="A69" s="38"/>
      <c r="D69" s="3"/>
      <c r="E69" s="4"/>
      <c r="F69" s="5"/>
      <c r="G69" s="6"/>
      <c r="H69" s="6"/>
      <c r="I69" s="6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</row>
    <row r="70" spans="1:77" s="2" customFormat="1">
      <c r="A70" s="38"/>
      <c r="D70" s="3"/>
      <c r="E70" s="4"/>
      <c r="F70" s="5"/>
      <c r="G70" s="6"/>
      <c r="H70" s="6"/>
      <c r="I70" s="6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</row>
    <row r="71" spans="1:77" s="2" customFormat="1">
      <c r="A71" s="38"/>
      <c r="D71" s="3"/>
      <c r="E71" s="4"/>
      <c r="F71" s="5"/>
      <c r="G71" s="6"/>
      <c r="H71" s="6"/>
      <c r="I71" s="6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</row>
    <row r="72" spans="1:77" s="2" customFormat="1">
      <c r="A72" s="38"/>
      <c r="D72" s="3"/>
      <c r="E72" s="4"/>
      <c r="F72" s="5"/>
      <c r="G72" s="6"/>
      <c r="H72" s="6"/>
      <c r="I72" s="6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</row>
    <row r="73" spans="1:77" s="2" customFormat="1">
      <c r="A73" s="38"/>
      <c r="D73" s="3"/>
      <c r="E73" s="4"/>
      <c r="F73" s="5"/>
      <c r="G73" s="6"/>
      <c r="H73" s="6"/>
      <c r="I73" s="6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</row>
    <row r="74" spans="1:77" s="2" customFormat="1">
      <c r="A74" s="38"/>
      <c r="D74" s="3"/>
      <c r="E74" s="4"/>
      <c r="F74" s="5"/>
      <c r="G74" s="6"/>
      <c r="H74" s="6"/>
      <c r="I74" s="6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</row>
    <row r="75" spans="1:77" s="2" customFormat="1">
      <c r="A75" s="38"/>
      <c r="D75" s="3"/>
      <c r="E75" s="4"/>
      <c r="F75" s="5"/>
      <c r="G75" s="6"/>
      <c r="H75" s="6"/>
      <c r="I75" s="6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</row>
    <row r="76" spans="1:77" s="2" customFormat="1">
      <c r="A76" s="38"/>
      <c r="D76" s="3"/>
      <c r="E76" s="4"/>
      <c r="F76" s="5"/>
      <c r="G76" s="6"/>
      <c r="H76" s="6"/>
      <c r="I76" s="6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</row>
    <row r="77" spans="1:77" s="2" customFormat="1">
      <c r="A77" s="38"/>
      <c r="D77" s="3"/>
      <c r="E77" s="4"/>
      <c r="F77" s="5"/>
      <c r="G77" s="6"/>
      <c r="H77" s="6"/>
      <c r="I77" s="6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</row>
    <row r="78" spans="1:77" s="2" customFormat="1">
      <c r="A78" s="38"/>
      <c r="D78" s="3"/>
      <c r="E78" s="4"/>
      <c r="F78" s="5"/>
      <c r="G78" s="6"/>
      <c r="H78" s="6"/>
      <c r="I78" s="6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</row>
    <row r="79" spans="1:77" s="2" customFormat="1">
      <c r="A79" s="38"/>
      <c r="D79" s="3"/>
      <c r="E79" s="4"/>
      <c r="F79" s="5"/>
      <c r="G79" s="6"/>
      <c r="H79" s="6"/>
      <c r="I79" s="6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</row>
    <row r="80" spans="1:77" s="2" customFormat="1">
      <c r="A80" s="38"/>
      <c r="D80" s="3"/>
      <c r="E80" s="4"/>
      <c r="F80" s="5"/>
      <c r="G80" s="6"/>
      <c r="H80" s="6"/>
      <c r="I80" s="6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</row>
    <row r="81" spans="1:77" s="2" customFormat="1">
      <c r="A81" s="38"/>
      <c r="D81" s="3"/>
      <c r="E81" s="4"/>
      <c r="F81" s="5"/>
      <c r="G81" s="6"/>
      <c r="H81" s="6"/>
      <c r="I81" s="6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</row>
    <row r="82" spans="1:77" s="2" customFormat="1">
      <c r="A82" s="38"/>
      <c r="D82" s="3"/>
      <c r="E82" s="4"/>
      <c r="F82" s="5"/>
      <c r="G82" s="6"/>
      <c r="H82" s="6"/>
      <c r="I82" s="6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</row>
    <row r="83" spans="1:77" s="2" customFormat="1">
      <c r="A83" s="38"/>
      <c r="D83" s="3"/>
      <c r="E83" s="4"/>
      <c r="F83" s="5"/>
      <c r="G83" s="6"/>
      <c r="H83" s="6"/>
      <c r="I83" s="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</row>
    <row r="84" spans="1:77" s="2" customFormat="1">
      <c r="A84" s="38"/>
      <c r="D84" s="3"/>
      <c r="E84" s="4"/>
      <c r="F84" s="5"/>
      <c r="G84" s="6"/>
      <c r="H84" s="6"/>
      <c r="I84" s="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</row>
    <row r="85" spans="1:77" s="2" customFormat="1">
      <c r="A85" s="38"/>
      <c r="D85" s="3"/>
      <c r="E85" s="4"/>
      <c r="F85" s="5"/>
      <c r="G85" s="6"/>
      <c r="H85" s="6"/>
      <c r="I85" s="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</row>
    <row r="86" spans="1:77" s="2" customFormat="1">
      <c r="A86" s="38"/>
      <c r="D86" s="3"/>
      <c r="E86" s="4"/>
      <c r="F86" s="5"/>
      <c r="G86" s="6"/>
      <c r="H86" s="6"/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</row>
    <row r="87" spans="1:77" s="2" customFormat="1">
      <c r="A87" s="38"/>
      <c r="D87" s="3"/>
      <c r="E87" s="4"/>
      <c r="F87" s="5"/>
      <c r="G87" s="6"/>
      <c r="H87" s="6"/>
      <c r="I87" s="6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</row>
    <row r="88" spans="1:77" s="2" customFormat="1">
      <c r="A88" s="38"/>
      <c r="D88" s="3"/>
      <c r="E88" s="4"/>
      <c r="F88" s="5"/>
      <c r="G88" s="6"/>
      <c r="H88" s="6"/>
      <c r="I88" s="6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</row>
    <row r="89" spans="1:77" s="2" customFormat="1">
      <c r="A89" s="38"/>
      <c r="D89" s="3"/>
      <c r="E89" s="4"/>
      <c r="F89" s="5"/>
      <c r="G89" s="6"/>
      <c r="H89" s="6"/>
      <c r="I89" s="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</row>
    <row r="90" spans="1:77" s="2" customFormat="1">
      <c r="A90" s="38"/>
      <c r="D90" s="3"/>
      <c r="E90" s="4"/>
      <c r="F90" s="5"/>
      <c r="G90" s="6"/>
      <c r="H90" s="6"/>
      <c r="I90" s="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</row>
    <row r="91" spans="1:77" s="2" customFormat="1">
      <c r="A91" s="38"/>
      <c r="D91" s="3"/>
      <c r="E91" s="4"/>
      <c r="F91" s="5"/>
      <c r="G91" s="6"/>
      <c r="H91" s="6"/>
      <c r="I91" s="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</row>
    <row r="92" spans="1:77" s="2" customFormat="1">
      <c r="A92" s="38"/>
      <c r="D92" s="3"/>
      <c r="E92" s="4"/>
      <c r="F92" s="5"/>
      <c r="G92" s="6"/>
      <c r="H92" s="6"/>
      <c r="I92" s="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</row>
    <row r="93" spans="1:77" s="2" customFormat="1">
      <c r="A93" s="38"/>
      <c r="D93" s="3"/>
      <c r="E93" s="4"/>
      <c r="F93" s="5"/>
      <c r="G93" s="6"/>
      <c r="H93" s="6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</row>
    <row r="94" spans="1:77" s="2" customFormat="1">
      <c r="A94" s="38"/>
      <c r="D94" s="3"/>
      <c r="E94" s="4"/>
      <c r="F94" s="5"/>
      <c r="G94" s="6"/>
      <c r="H94" s="6"/>
      <c r="I94" s="6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</row>
    <row r="95" spans="1:77" s="2" customFormat="1">
      <c r="A95" s="38"/>
      <c r="D95" s="3"/>
      <c r="E95" s="4"/>
      <c r="F95" s="5"/>
      <c r="G95" s="6"/>
      <c r="H95" s="6"/>
      <c r="I95" s="6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</row>
    <row r="96" spans="1:77" s="2" customFormat="1">
      <c r="A96" s="38"/>
      <c r="D96" s="3"/>
      <c r="E96" s="4"/>
      <c r="F96" s="5"/>
      <c r="G96" s="6"/>
      <c r="H96" s="6"/>
      <c r="I96" s="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</row>
    <row r="97" spans="1:77" s="2" customFormat="1">
      <c r="A97" s="38"/>
      <c r="D97" s="3"/>
      <c r="E97" s="4"/>
      <c r="F97" s="5"/>
      <c r="G97" s="6"/>
      <c r="H97" s="6"/>
      <c r="I97" s="6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</row>
    <row r="98" spans="1:77" s="2" customFormat="1">
      <c r="A98" s="38"/>
      <c r="D98" s="3"/>
      <c r="E98" s="4"/>
      <c r="F98" s="5"/>
      <c r="G98" s="6"/>
      <c r="H98" s="6"/>
      <c r="I98" s="6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</row>
    <row r="99" spans="1:77" s="2" customFormat="1">
      <c r="A99" s="38"/>
      <c r="D99" s="3"/>
      <c r="E99" s="4"/>
      <c r="F99" s="5"/>
      <c r="G99" s="6"/>
      <c r="H99" s="6"/>
      <c r="I99" s="6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</row>
    <row r="100" spans="1:77" s="2" customFormat="1">
      <c r="A100" s="38"/>
      <c r="D100" s="3"/>
      <c r="E100" s="4"/>
      <c r="F100" s="5"/>
      <c r="G100" s="6"/>
      <c r="H100" s="6"/>
      <c r="I100" s="6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</row>
    <row r="101" spans="1:77" s="2" customFormat="1">
      <c r="A101" s="38"/>
      <c r="D101" s="3"/>
      <c r="E101" s="4"/>
      <c r="F101" s="5"/>
      <c r="G101" s="6"/>
      <c r="H101" s="6"/>
      <c r="I101" s="6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</row>
    <row r="102" spans="1:77" s="2" customFormat="1">
      <c r="A102" s="38"/>
      <c r="D102" s="3"/>
      <c r="E102" s="4"/>
      <c r="F102" s="5"/>
      <c r="G102" s="6"/>
      <c r="H102" s="6"/>
      <c r="I102" s="6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</row>
    <row r="103" spans="1:77" s="2" customFormat="1">
      <c r="A103" s="38"/>
      <c r="D103" s="3"/>
      <c r="E103" s="4"/>
      <c r="F103" s="5"/>
      <c r="G103" s="6"/>
      <c r="H103" s="6"/>
      <c r="I103" s="6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</row>
    <row r="104" spans="1:77" s="2" customFormat="1">
      <c r="A104" s="38"/>
      <c r="D104" s="3"/>
      <c r="E104" s="4"/>
      <c r="F104" s="5"/>
      <c r="G104" s="6"/>
      <c r="H104" s="6"/>
      <c r="I104" s="6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</row>
    <row r="105" spans="1:77" s="2" customFormat="1">
      <c r="A105" s="38"/>
      <c r="D105" s="3"/>
      <c r="E105" s="4"/>
      <c r="F105" s="5"/>
      <c r="G105" s="6"/>
      <c r="H105" s="6"/>
      <c r="I105" s="6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</row>
    <row r="106" spans="1:77" s="2" customFormat="1">
      <c r="A106" s="38"/>
      <c r="D106" s="3"/>
      <c r="E106" s="4"/>
      <c r="F106" s="5"/>
      <c r="G106" s="6"/>
      <c r="H106" s="6"/>
      <c r="I106" s="6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</row>
    <row r="107" spans="1:77" s="2" customFormat="1">
      <c r="A107" s="38"/>
      <c r="D107" s="3"/>
      <c r="E107" s="4"/>
      <c r="F107" s="5"/>
      <c r="G107" s="6"/>
      <c r="H107" s="6"/>
      <c r="I107" s="6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</row>
    <row r="108" spans="1:77" s="2" customFormat="1">
      <c r="A108" s="38"/>
      <c r="D108" s="3"/>
      <c r="E108" s="4"/>
      <c r="F108" s="5"/>
      <c r="G108" s="6"/>
      <c r="H108" s="6"/>
      <c r="I108" s="6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</row>
    <row r="109" spans="1:77" s="2" customFormat="1">
      <c r="A109" s="38"/>
      <c r="D109" s="3"/>
      <c r="E109" s="4"/>
      <c r="F109" s="5"/>
      <c r="G109" s="6"/>
      <c r="H109" s="6"/>
      <c r="I109" s="6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</row>
    <row r="110" spans="1:77" s="2" customFormat="1">
      <c r="A110" s="38"/>
      <c r="D110" s="3"/>
      <c r="E110" s="4"/>
      <c r="F110" s="5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</row>
    <row r="111" spans="1:77" s="2" customFormat="1">
      <c r="A111" s="38"/>
      <c r="D111" s="3"/>
      <c r="E111" s="4"/>
      <c r="F111" s="5"/>
      <c r="G111" s="6"/>
      <c r="H111" s="6"/>
      <c r="I111" s="6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</row>
    <row r="112" spans="1:77" s="2" customFormat="1">
      <c r="A112" s="38"/>
      <c r="D112" s="3"/>
      <c r="E112" s="4"/>
      <c r="F112" s="5"/>
      <c r="G112" s="6"/>
      <c r="H112" s="6"/>
      <c r="I112" s="6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</row>
    <row r="113" spans="1:77" s="2" customFormat="1">
      <c r="A113" s="38"/>
      <c r="D113" s="3"/>
      <c r="E113" s="4"/>
      <c r="F113" s="5"/>
      <c r="G113" s="6"/>
      <c r="H113" s="6"/>
      <c r="I113" s="6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</row>
    <row r="114" spans="1:77" s="2" customFormat="1">
      <c r="A114" s="38"/>
      <c r="D114" s="3"/>
      <c r="E114" s="4"/>
      <c r="F114" s="5"/>
      <c r="G114" s="6"/>
      <c r="H114" s="6"/>
      <c r="I114" s="6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</row>
    <row r="115" spans="1:77" s="2" customFormat="1">
      <c r="A115" s="38"/>
      <c r="D115" s="3"/>
      <c r="E115" s="4"/>
      <c r="F115" s="5"/>
      <c r="G115" s="6"/>
      <c r="H115" s="6"/>
      <c r="I115" s="6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</row>
    <row r="116" spans="1:77">
      <c r="A116" s="38"/>
    </row>
    <row r="117" spans="1:77">
      <c r="A117" s="38"/>
    </row>
    <row r="118" spans="1:77">
      <c r="A118" s="38"/>
    </row>
    <row r="119" spans="1:77">
      <c r="A119" s="38"/>
    </row>
    <row r="120" spans="1:77">
      <c r="A120" s="38"/>
    </row>
    <row r="121" spans="1:77">
      <c r="A121" s="38"/>
    </row>
    <row r="122" spans="1:77">
      <c r="A122" s="39"/>
    </row>
  </sheetData>
  <mergeCells count="10">
    <mergeCell ref="A8:I8"/>
    <mergeCell ref="J8:M9"/>
    <mergeCell ref="A9:I9"/>
    <mergeCell ref="A10:I10"/>
    <mergeCell ref="G22:H22"/>
    <mergeCell ref="A23:D23"/>
    <mergeCell ref="A28:M28"/>
    <mergeCell ref="A33:I33"/>
    <mergeCell ref="A34:I34"/>
    <mergeCell ref="A35:I35"/>
  </mergeCells>
  <printOptions horizontalCentered="1"/>
  <pageMargins left="0.19685039370078741" right="0.19685039370078741" top="0.43307086614173229" bottom="0.19685039370078741" header="0.51181102362204722" footer="0.51181102362204722"/>
  <pageSetup paperSize="9" scale="70" firstPageNumber="0" orientation="landscape" horizontalDpi="300" verticalDpi="300" r:id="rId1"/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38"/>
  <sheetViews>
    <sheetView showGridLines="0" tabSelected="1" view="pageBreakPreview" zoomScale="60" zoomScaleNormal="37" workbookViewId="0">
      <selection activeCell="D13" sqref="D13"/>
    </sheetView>
  </sheetViews>
  <sheetFormatPr defaultColWidth="8.7109375" defaultRowHeight="12.75"/>
  <cols>
    <col min="1" max="1" width="7.42578125" style="1" customWidth="1"/>
    <col min="2" max="2" width="30" style="2" customWidth="1"/>
    <col min="3" max="3" width="26.7109375" style="2" customWidth="1"/>
    <col min="4" max="4" width="78.7109375" style="3" customWidth="1"/>
    <col min="5" max="5" width="6.28515625" style="4" customWidth="1"/>
    <col min="6" max="6" width="7.28515625" style="5" customWidth="1"/>
    <col min="7" max="7" width="19.28515625" style="6" customWidth="1"/>
    <col min="8" max="8" width="16.140625" style="6" customWidth="1"/>
    <col min="9" max="9" width="19.140625" style="6" customWidth="1"/>
    <col min="10" max="10" width="22.5703125" style="7" customWidth="1"/>
    <col min="11" max="13" width="20" style="7" customWidth="1"/>
    <col min="14" max="77" width="11.5703125" style="7" customWidth="1"/>
  </cols>
  <sheetData>
    <row r="1" spans="1:13">
      <c r="A1" s="7"/>
      <c r="B1" s="7"/>
      <c r="C1" s="7"/>
      <c r="D1" s="7"/>
      <c r="E1" s="7"/>
      <c r="F1" s="7"/>
      <c r="G1" s="7"/>
      <c r="H1" s="7"/>
      <c r="I1" s="7"/>
    </row>
    <row r="2" spans="1:13">
      <c r="A2" s="7"/>
      <c r="B2" s="7"/>
      <c r="C2" s="7"/>
      <c r="D2" s="7"/>
      <c r="E2" s="7"/>
      <c r="F2" s="7"/>
      <c r="G2" s="7"/>
      <c r="H2" s="7"/>
      <c r="I2" s="7"/>
    </row>
    <row r="3" spans="1:13" ht="15.75" customHeight="1">
      <c r="A3" s="7"/>
      <c r="B3" s="7"/>
      <c r="C3" s="7"/>
      <c r="D3" s="7"/>
      <c r="E3" s="7"/>
      <c r="F3" s="7"/>
      <c r="G3" s="7"/>
      <c r="H3" s="7"/>
      <c r="I3" s="7"/>
    </row>
    <row r="4" spans="1:13" ht="15" customHeight="1">
      <c r="A4" s="7"/>
      <c r="B4" s="7"/>
      <c r="C4" s="7"/>
      <c r="D4" s="7"/>
      <c r="E4" s="7"/>
      <c r="F4" s="7"/>
      <c r="G4" s="7"/>
      <c r="H4" s="7"/>
      <c r="I4" s="7"/>
    </row>
    <row r="5" spans="1:13" ht="15" customHeight="1">
      <c r="A5" s="7"/>
      <c r="B5" s="7"/>
      <c r="C5" s="7"/>
      <c r="D5" s="7"/>
      <c r="E5" s="7"/>
      <c r="F5" s="7"/>
      <c r="G5" s="7"/>
      <c r="H5" s="7"/>
      <c r="I5" s="7"/>
    </row>
    <row r="6" spans="1:13" ht="15" customHeight="1">
      <c r="A6" s="7"/>
      <c r="B6" s="7"/>
      <c r="C6" s="7"/>
      <c r="D6" s="7"/>
      <c r="E6" s="7"/>
      <c r="F6" s="7"/>
      <c r="G6" s="7"/>
      <c r="H6" s="7"/>
      <c r="I6" s="7"/>
    </row>
    <row r="7" spans="1:13" ht="37.5" customHeight="1">
      <c r="A7" s="7"/>
      <c r="B7" s="7"/>
      <c r="C7" s="7"/>
      <c r="D7" s="7"/>
      <c r="E7" s="7"/>
      <c r="F7" s="7"/>
      <c r="G7" s="7"/>
      <c r="H7" s="7"/>
      <c r="I7" s="7"/>
    </row>
    <row r="8" spans="1:13" ht="19.5" customHeight="1">
      <c r="A8" s="139" t="s">
        <v>63</v>
      </c>
      <c r="B8" s="139"/>
      <c r="C8" s="139"/>
      <c r="D8" s="139"/>
      <c r="E8" s="139"/>
      <c r="F8" s="139"/>
      <c r="G8" s="139"/>
      <c r="H8" s="139"/>
      <c r="I8" s="139"/>
      <c r="J8" s="140" t="s">
        <v>64</v>
      </c>
      <c r="K8" s="140"/>
      <c r="L8" s="140"/>
      <c r="M8" s="140"/>
    </row>
    <row r="9" spans="1:13" ht="15" customHeight="1">
      <c r="A9" s="128" t="s">
        <v>24</v>
      </c>
      <c r="B9" s="128"/>
      <c r="C9" s="128"/>
      <c r="D9" s="128"/>
      <c r="E9" s="128"/>
      <c r="F9" s="128"/>
      <c r="G9" s="128"/>
      <c r="H9" s="128"/>
      <c r="I9" s="128"/>
      <c r="J9" s="140"/>
      <c r="K9" s="140"/>
      <c r="L9" s="140"/>
      <c r="M9" s="140"/>
    </row>
    <row r="10" spans="1:13" ht="37.5" customHeight="1">
      <c r="A10" s="144" t="s">
        <v>132</v>
      </c>
      <c r="B10" s="144"/>
      <c r="C10" s="144"/>
      <c r="D10" s="144"/>
      <c r="E10" s="144"/>
      <c r="F10" s="144"/>
      <c r="G10" s="144"/>
      <c r="H10" s="144"/>
      <c r="I10" s="144"/>
      <c r="J10" s="83"/>
      <c r="K10" s="84"/>
      <c r="L10" s="84"/>
      <c r="M10" s="85"/>
    </row>
    <row r="11" spans="1:13" ht="60">
      <c r="A11" s="42" t="s">
        <v>4</v>
      </c>
      <c r="B11" s="42" t="s">
        <v>25</v>
      </c>
      <c r="C11" s="42" t="s">
        <v>26</v>
      </c>
      <c r="D11" s="43" t="s">
        <v>27</v>
      </c>
      <c r="E11" s="42" t="s">
        <v>28</v>
      </c>
      <c r="F11" s="42" t="s">
        <v>29</v>
      </c>
      <c r="G11" s="44" t="s">
        <v>30</v>
      </c>
      <c r="H11" s="45" t="s">
        <v>65</v>
      </c>
      <c r="I11" s="44" t="s">
        <v>32</v>
      </c>
      <c r="J11" s="45" t="s">
        <v>66</v>
      </c>
      <c r="K11" s="45" t="s">
        <v>67</v>
      </c>
      <c r="L11" s="45" t="s">
        <v>68</v>
      </c>
      <c r="M11" s="45" t="s">
        <v>36</v>
      </c>
    </row>
    <row r="12" spans="1:13" s="7" customFormat="1" ht="42.75">
      <c r="A12" s="42">
        <v>1</v>
      </c>
      <c r="B12" s="86" t="s">
        <v>51</v>
      </c>
      <c r="C12" s="86" t="s">
        <v>69</v>
      </c>
      <c r="D12" s="87" t="s">
        <v>53</v>
      </c>
      <c r="E12" s="86" t="s">
        <v>28</v>
      </c>
      <c r="F12" s="86">
        <v>1</v>
      </c>
      <c r="G12" s="74">
        <f>G13*F13+G14*F14+G15*F15+G16*F16+G17*F17+G18*F18+G19*F19+G20*F20+G21*F21+G22*F22+G23*F23+G24*F24+G25*F25</f>
        <v>913.9853333333333</v>
      </c>
      <c r="H12" s="74">
        <f>SUM(I13:I25)</f>
        <v>1142.48</v>
      </c>
      <c r="I12" s="74">
        <f t="shared" ref="I12:I35" si="0">F12*ROUND(H12,2)</f>
        <v>1142.48</v>
      </c>
      <c r="J12" s="74"/>
      <c r="K12" s="74"/>
      <c r="L12" s="74"/>
      <c r="M12" s="74"/>
    </row>
    <row r="13" spans="1:13" s="7" customFormat="1" ht="25.5" customHeight="1">
      <c r="A13" s="137"/>
      <c r="B13" s="138" t="s">
        <v>51</v>
      </c>
      <c r="C13" s="89" t="s">
        <v>70</v>
      </c>
      <c r="D13" s="90" t="s">
        <v>71</v>
      </c>
      <c r="E13" s="89" t="s">
        <v>28</v>
      </c>
      <c r="F13" s="89">
        <v>2</v>
      </c>
      <c r="G13" s="109">
        <v>20.21</v>
      </c>
      <c r="H13" s="91">
        <f t="shared" ref="H13:H25" si="1">G13*1.25</f>
        <v>25.262500000000003</v>
      </c>
      <c r="I13" s="91">
        <f t="shared" si="0"/>
        <v>50.52</v>
      </c>
      <c r="J13" s="91"/>
      <c r="K13" s="91"/>
      <c r="L13" s="91"/>
      <c r="M13" s="91"/>
    </row>
    <row r="14" spans="1:13" s="7" customFormat="1" ht="25.5" customHeight="1">
      <c r="A14" s="137"/>
      <c r="B14" s="138"/>
      <c r="C14" s="89" t="s">
        <v>72</v>
      </c>
      <c r="D14" s="90" t="s">
        <v>73</v>
      </c>
      <c r="E14" s="89" t="s">
        <v>28</v>
      </c>
      <c r="F14" s="89">
        <v>2</v>
      </c>
      <c r="G14" s="109">
        <v>6.14</v>
      </c>
      <c r="H14" s="91">
        <f t="shared" si="1"/>
        <v>7.6749999999999998</v>
      </c>
      <c r="I14" s="91">
        <f t="shared" si="0"/>
        <v>15.36</v>
      </c>
      <c r="J14" s="91"/>
      <c r="K14" s="91"/>
      <c r="L14" s="91"/>
      <c r="M14" s="91"/>
    </row>
    <row r="15" spans="1:13" s="7" customFormat="1" ht="25.5" customHeight="1">
      <c r="A15" s="137"/>
      <c r="B15" s="138"/>
      <c r="C15" s="89" t="s">
        <v>74</v>
      </c>
      <c r="D15" s="90" t="s">
        <v>75</v>
      </c>
      <c r="E15" s="89" t="s">
        <v>28</v>
      </c>
      <c r="F15" s="89">
        <v>2</v>
      </c>
      <c r="G15" s="109">
        <f>M15/1.25</f>
        <v>11.402666666666665</v>
      </c>
      <c r="H15" s="91">
        <f t="shared" si="1"/>
        <v>14.25333333333333</v>
      </c>
      <c r="I15" s="91">
        <f t="shared" si="0"/>
        <v>28.5</v>
      </c>
      <c r="J15" s="91">
        <v>13.9</v>
      </c>
      <c r="K15" s="91">
        <v>12.96</v>
      </c>
      <c r="L15" s="91">
        <v>15.9</v>
      </c>
      <c r="M15" s="91">
        <f>AVERAGE(J15,K15,L15)</f>
        <v>14.253333333333332</v>
      </c>
    </row>
    <row r="16" spans="1:13" s="7" customFormat="1" ht="28.5">
      <c r="A16" s="137"/>
      <c r="B16" s="138"/>
      <c r="C16" s="89" t="s">
        <v>74</v>
      </c>
      <c r="D16" s="90" t="s">
        <v>76</v>
      </c>
      <c r="E16" s="89" t="s">
        <v>28</v>
      </c>
      <c r="F16" s="89">
        <v>2</v>
      </c>
      <c r="G16" s="109">
        <f>M16/1.25</f>
        <v>73.760000000000005</v>
      </c>
      <c r="H16" s="91">
        <f t="shared" si="1"/>
        <v>92.2</v>
      </c>
      <c r="I16" s="91">
        <f t="shared" si="0"/>
        <v>184.4</v>
      </c>
      <c r="J16" s="91">
        <v>81</v>
      </c>
      <c r="K16" s="91">
        <v>87.6</v>
      </c>
      <c r="L16" s="91">
        <v>108</v>
      </c>
      <c r="M16" s="91">
        <f>AVERAGE(J16,K16,L16)</f>
        <v>92.2</v>
      </c>
    </row>
    <row r="17" spans="1:13" s="7" customFormat="1" ht="25.5" customHeight="1">
      <c r="A17" s="137"/>
      <c r="B17" s="138"/>
      <c r="C17" s="89" t="s">
        <v>77</v>
      </c>
      <c r="D17" s="90" t="s">
        <v>78</v>
      </c>
      <c r="E17" s="89" t="s">
        <v>28</v>
      </c>
      <c r="F17" s="89">
        <v>1</v>
      </c>
      <c r="G17" s="109">
        <v>5.04</v>
      </c>
      <c r="H17" s="91">
        <f t="shared" si="1"/>
        <v>6.3</v>
      </c>
      <c r="I17" s="91">
        <f t="shared" si="0"/>
        <v>6.3</v>
      </c>
      <c r="J17" s="91"/>
      <c r="K17" s="91"/>
      <c r="L17" s="91"/>
      <c r="M17" s="91"/>
    </row>
    <row r="18" spans="1:13" s="7" customFormat="1" ht="25.5" customHeight="1">
      <c r="A18" s="137"/>
      <c r="B18" s="138"/>
      <c r="C18" s="89" t="s">
        <v>79</v>
      </c>
      <c r="D18" s="90" t="s">
        <v>80</v>
      </c>
      <c r="E18" s="89" t="s">
        <v>28</v>
      </c>
      <c r="F18" s="89">
        <v>2</v>
      </c>
      <c r="G18" s="109">
        <v>1.37</v>
      </c>
      <c r="H18" s="91">
        <f t="shared" si="1"/>
        <v>1.7125000000000001</v>
      </c>
      <c r="I18" s="91">
        <f t="shared" si="0"/>
        <v>3.42</v>
      </c>
      <c r="J18" s="91"/>
      <c r="K18" s="91"/>
      <c r="L18" s="91"/>
      <c r="M18" s="91"/>
    </row>
    <row r="19" spans="1:13" s="7" customFormat="1" ht="25.5" customHeight="1">
      <c r="A19" s="137"/>
      <c r="B19" s="138"/>
      <c r="C19" s="89" t="s">
        <v>81</v>
      </c>
      <c r="D19" s="90" t="s">
        <v>82</v>
      </c>
      <c r="E19" s="89" t="s">
        <v>28</v>
      </c>
      <c r="F19" s="89">
        <v>2</v>
      </c>
      <c r="G19" s="109">
        <v>7.47</v>
      </c>
      <c r="H19" s="91">
        <f t="shared" si="1"/>
        <v>9.3375000000000004</v>
      </c>
      <c r="I19" s="91">
        <f t="shared" si="0"/>
        <v>18.68</v>
      </c>
      <c r="J19" s="91"/>
      <c r="K19" s="91"/>
      <c r="L19" s="91"/>
      <c r="M19" s="91"/>
    </row>
    <row r="20" spans="1:13" s="7" customFormat="1" ht="42.75">
      <c r="A20" s="137"/>
      <c r="B20" s="138"/>
      <c r="C20" s="89" t="s">
        <v>83</v>
      </c>
      <c r="D20" s="90" t="s">
        <v>84</v>
      </c>
      <c r="E20" s="89" t="s">
        <v>28</v>
      </c>
      <c r="F20" s="89">
        <v>2</v>
      </c>
      <c r="G20" s="109">
        <v>221.6</v>
      </c>
      <c r="H20" s="91">
        <f t="shared" si="1"/>
        <v>277</v>
      </c>
      <c r="I20" s="91">
        <f t="shared" si="0"/>
        <v>554</v>
      </c>
      <c r="J20" s="91"/>
      <c r="K20" s="91"/>
      <c r="L20" s="91"/>
      <c r="M20" s="91"/>
    </row>
    <row r="21" spans="1:13" s="7" customFormat="1" ht="25.5" customHeight="1">
      <c r="A21" s="137"/>
      <c r="B21" s="138"/>
      <c r="C21" s="89" t="s">
        <v>74</v>
      </c>
      <c r="D21" s="90" t="s">
        <v>85</v>
      </c>
      <c r="E21" s="89" t="s">
        <v>28</v>
      </c>
      <c r="F21" s="89">
        <v>3</v>
      </c>
      <c r="G21" s="109">
        <f>M21/1.25</f>
        <v>15.706666666666667</v>
      </c>
      <c r="H21" s="91">
        <f t="shared" si="1"/>
        <v>19.633333333333333</v>
      </c>
      <c r="I21" s="91">
        <f t="shared" si="0"/>
        <v>58.89</v>
      </c>
      <c r="J21" s="91">
        <v>21</v>
      </c>
      <c r="K21" s="91">
        <v>17.399999999999999</v>
      </c>
      <c r="L21" s="91">
        <v>20.5</v>
      </c>
      <c r="M21" s="91">
        <f>AVERAGE(J21,K21,L21)</f>
        <v>19.633333333333333</v>
      </c>
    </row>
    <row r="22" spans="1:13" s="7" customFormat="1" ht="25.5" customHeight="1">
      <c r="A22" s="137"/>
      <c r="B22" s="138"/>
      <c r="C22" s="89" t="s">
        <v>86</v>
      </c>
      <c r="D22" s="90" t="s">
        <v>87</v>
      </c>
      <c r="E22" s="89" t="s">
        <v>88</v>
      </c>
      <c r="F22" s="89">
        <v>1</v>
      </c>
      <c r="G22" s="109">
        <v>142.21</v>
      </c>
      <c r="H22" s="91">
        <f t="shared" si="1"/>
        <v>177.76250000000002</v>
      </c>
      <c r="I22" s="91">
        <f t="shared" si="0"/>
        <v>177.76</v>
      </c>
      <c r="J22" s="91"/>
      <c r="K22" s="91"/>
      <c r="L22" s="91"/>
      <c r="M22" s="91"/>
    </row>
    <row r="23" spans="1:13" s="7" customFormat="1" ht="25.5" customHeight="1">
      <c r="A23" s="137"/>
      <c r="B23" s="138"/>
      <c r="C23" s="89" t="s">
        <v>89</v>
      </c>
      <c r="D23" s="90" t="s">
        <v>90</v>
      </c>
      <c r="E23" s="89" t="s">
        <v>88</v>
      </c>
      <c r="F23" s="89">
        <v>1</v>
      </c>
      <c r="G23" s="109">
        <v>17.309999999999999</v>
      </c>
      <c r="H23" s="91">
        <f t="shared" si="1"/>
        <v>21.637499999999999</v>
      </c>
      <c r="I23" s="91">
        <f t="shared" si="0"/>
        <v>21.64</v>
      </c>
      <c r="J23" s="91"/>
      <c r="K23" s="91"/>
      <c r="L23" s="91"/>
      <c r="M23" s="91"/>
    </row>
    <row r="24" spans="1:13" s="7" customFormat="1" ht="25.5" customHeight="1">
      <c r="A24" s="137"/>
      <c r="B24" s="138"/>
      <c r="C24" s="89" t="s">
        <v>91</v>
      </c>
      <c r="D24" s="90" t="s">
        <v>92</v>
      </c>
      <c r="E24" s="89" t="s">
        <v>88</v>
      </c>
      <c r="F24" s="89">
        <v>1</v>
      </c>
      <c r="G24" s="109">
        <v>11.06</v>
      </c>
      <c r="H24" s="91">
        <f t="shared" si="1"/>
        <v>13.825000000000001</v>
      </c>
      <c r="I24" s="91">
        <f t="shared" si="0"/>
        <v>13.83</v>
      </c>
      <c r="J24" s="91"/>
      <c r="K24" s="91"/>
      <c r="L24" s="91"/>
      <c r="M24" s="91"/>
    </row>
    <row r="25" spans="1:13" s="7" customFormat="1" ht="25.5" customHeight="1">
      <c r="A25" s="137"/>
      <c r="B25" s="138"/>
      <c r="C25" s="89" t="s">
        <v>93</v>
      </c>
      <c r="D25" s="90" t="s">
        <v>94</v>
      </c>
      <c r="E25" s="89" t="s">
        <v>88</v>
      </c>
      <c r="F25" s="89">
        <v>1</v>
      </c>
      <c r="G25" s="109">
        <v>7.34</v>
      </c>
      <c r="H25" s="91">
        <f t="shared" si="1"/>
        <v>9.1750000000000007</v>
      </c>
      <c r="I25" s="91">
        <f t="shared" si="0"/>
        <v>9.18</v>
      </c>
      <c r="J25" s="91"/>
      <c r="K25" s="91"/>
      <c r="L25" s="91"/>
      <c r="M25" s="91"/>
    </row>
    <row r="26" spans="1:13" s="7" customFormat="1" ht="28.5">
      <c r="A26" s="42">
        <v>2</v>
      </c>
      <c r="B26" s="86" t="s">
        <v>51</v>
      </c>
      <c r="C26" s="86" t="s">
        <v>95</v>
      </c>
      <c r="D26" s="87" t="s">
        <v>56</v>
      </c>
      <c r="E26" s="86" t="s">
        <v>57</v>
      </c>
      <c r="F26" s="86">
        <v>1</v>
      </c>
      <c r="G26" s="74">
        <f>G27*F27+G28*F28+G29*F29+G30*F30+G31*F31</f>
        <v>122.05333333333334</v>
      </c>
      <c r="H26" s="74">
        <f>SUM(I27:I31)</f>
        <v>152.57499999999999</v>
      </c>
      <c r="I26" s="74">
        <f t="shared" si="0"/>
        <v>152.58000000000001</v>
      </c>
      <c r="J26" s="74"/>
      <c r="K26" s="74"/>
      <c r="L26" s="74"/>
      <c r="M26" s="74"/>
    </row>
    <row r="27" spans="1:13" s="7" customFormat="1" ht="28.5" customHeight="1">
      <c r="A27" s="137"/>
      <c r="B27" s="138" t="s">
        <v>51</v>
      </c>
      <c r="C27" s="89" t="s">
        <v>74</v>
      </c>
      <c r="D27" s="90" t="s">
        <v>96</v>
      </c>
      <c r="E27" s="89" t="s">
        <v>57</v>
      </c>
      <c r="F27" s="89">
        <v>1</v>
      </c>
      <c r="G27" s="91">
        <f>M27/1.25</f>
        <v>33.093333333333334</v>
      </c>
      <c r="H27" s="91">
        <f>G27*1.25</f>
        <v>41.366666666666667</v>
      </c>
      <c r="I27" s="91">
        <f t="shared" si="0"/>
        <v>41.37</v>
      </c>
      <c r="J27" s="91">
        <v>43.9</v>
      </c>
      <c r="K27" s="91">
        <v>34.200000000000003</v>
      </c>
      <c r="L27" s="91">
        <v>46</v>
      </c>
      <c r="M27" s="91">
        <f>AVERAGE(J27,K27,L27)</f>
        <v>41.366666666666667</v>
      </c>
    </row>
    <row r="28" spans="1:13" s="7" customFormat="1" ht="18" customHeight="1">
      <c r="A28" s="137"/>
      <c r="B28" s="138"/>
      <c r="C28" s="92" t="s">
        <v>86</v>
      </c>
      <c r="D28" s="90" t="s">
        <v>87</v>
      </c>
      <c r="E28" s="89" t="s">
        <v>88</v>
      </c>
      <c r="F28" s="89">
        <v>0.5</v>
      </c>
      <c r="G28" s="109">
        <v>142.21</v>
      </c>
      <c r="H28" s="91">
        <f>G28*1.25</f>
        <v>177.76250000000002</v>
      </c>
      <c r="I28" s="91">
        <f t="shared" si="0"/>
        <v>88.88</v>
      </c>
      <c r="J28" s="91"/>
      <c r="K28" s="91"/>
      <c r="L28" s="91"/>
      <c r="M28" s="91"/>
    </row>
    <row r="29" spans="1:13" s="7" customFormat="1" ht="18" customHeight="1">
      <c r="A29" s="137"/>
      <c r="B29" s="138"/>
      <c r="C29" s="89" t="s">
        <v>89</v>
      </c>
      <c r="D29" s="90" t="s">
        <v>90</v>
      </c>
      <c r="E29" s="89" t="s">
        <v>88</v>
      </c>
      <c r="F29" s="89">
        <v>0.5</v>
      </c>
      <c r="G29" s="109">
        <v>17.309999999999999</v>
      </c>
      <c r="H29" s="91">
        <f>G29*1.25</f>
        <v>21.637499999999999</v>
      </c>
      <c r="I29" s="91">
        <f t="shared" si="0"/>
        <v>10.82</v>
      </c>
      <c r="J29" s="91"/>
      <c r="K29" s="91"/>
      <c r="L29" s="91"/>
      <c r="M29" s="91"/>
    </row>
    <row r="30" spans="1:13" s="7" customFormat="1" ht="18" customHeight="1">
      <c r="A30" s="137"/>
      <c r="B30" s="138"/>
      <c r="C30" s="92" t="s">
        <v>91</v>
      </c>
      <c r="D30" s="90" t="s">
        <v>92</v>
      </c>
      <c r="E30" s="89" t="s">
        <v>88</v>
      </c>
      <c r="F30" s="89">
        <v>0.5</v>
      </c>
      <c r="G30" s="109">
        <v>11.06</v>
      </c>
      <c r="H30" s="91">
        <f>G30*1.25</f>
        <v>13.825000000000001</v>
      </c>
      <c r="I30" s="91">
        <f t="shared" si="0"/>
        <v>6.915</v>
      </c>
      <c r="J30" s="91"/>
      <c r="K30" s="91"/>
      <c r="L30" s="91"/>
      <c r="M30" s="91"/>
    </row>
    <row r="31" spans="1:13" s="7" customFormat="1" ht="18" customHeight="1">
      <c r="A31" s="137"/>
      <c r="B31" s="138"/>
      <c r="C31" s="92" t="s">
        <v>93</v>
      </c>
      <c r="D31" s="90" t="s">
        <v>94</v>
      </c>
      <c r="E31" s="89" t="s">
        <v>88</v>
      </c>
      <c r="F31" s="89">
        <v>0.5</v>
      </c>
      <c r="G31" s="109">
        <v>7.34</v>
      </c>
      <c r="H31" s="91">
        <f>G31*1.25</f>
        <v>9.1750000000000007</v>
      </c>
      <c r="I31" s="91">
        <f t="shared" si="0"/>
        <v>4.59</v>
      </c>
      <c r="J31" s="91"/>
      <c r="K31" s="91"/>
      <c r="L31" s="91"/>
      <c r="M31" s="91"/>
    </row>
    <row r="32" spans="1:13" s="7" customFormat="1" ht="23.25" customHeight="1">
      <c r="A32" s="42">
        <v>3</v>
      </c>
      <c r="B32" s="86" t="s">
        <v>51</v>
      </c>
      <c r="C32" s="86" t="s">
        <v>97</v>
      </c>
      <c r="D32" s="87" t="s">
        <v>98</v>
      </c>
      <c r="E32" s="86" t="s">
        <v>28</v>
      </c>
      <c r="F32" s="86">
        <v>1</v>
      </c>
      <c r="G32" s="74">
        <f>G33*F33+G34*F34+G35*F35</f>
        <v>1437.4399999999998</v>
      </c>
      <c r="H32" s="74">
        <f>SUM(H33:H35)</f>
        <v>1796.7999999999997</v>
      </c>
      <c r="I32" s="74">
        <f t="shared" si="0"/>
        <v>1796.8</v>
      </c>
      <c r="J32" s="74"/>
      <c r="K32" s="74"/>
      <c r="L32" s="74"/>
      <c r="M32" s="74"/>
    </row>
    <row r="33" spans="1:13" s="7" customFormat="1" ht="42.75">
      <c r="A33" s="134"/>
      <c r="B33" s="135" t="s">
        <v>51</v>
      </c>
      <c r="C33" s="89" t="s">
        <v>99</v>
      </c>
      <c r="D33" s="90" t="s">
        <v>100</v>
      </c>
      <c r="E33" s="89" t="s">
        <v>28</v>
      </c>
      <c r="F33" s="89">
        <v>1</v>
      </c>
      <c r="G33" s="109">
        <v>1276.07</v>
      </c>
      <c r="H33" s="91">
        <f>G33*1.25</f>
        <v>1595.0874999999999</v>
      </c>
      <c r="I33" s="91">
        <f t="shared" si="0"/>
        <v>1595.09</v>
      </c>
      <c r="J33" s="91"/>
      <c r="K33" s="91"/>
      <c r="L33" s="91"/>
      <c r="M33" s="91"/>
    </row>
    <row r="34" spans="1:13" s="7" customFormat="1" ht="28.5">
      <c r="A34" s="134"/>
      <c r="B34" s="135"/>
      <c r="C34" s="93" t="s">
        <v>101</v>
      </c>
      <c r="D34" s="94" t="s">
        <v>102</v>
      </c>
      <c r="E34" s="89" t="s">
        <v>28</v>
      </c>
      <c r="F34" s="89">
        <v>1</v>
      </c>
      <c r="G34" s="109">
        <v>34.79</v>
      </c>
      <c r="H34" s="91">
        <f>G34*1.25</f>
        <v>43.487499999999997</v>
      </c>
      <c r="I34" s="91">
        <f t="shared" si="0"/>
        <v>43.49</v>
      </c>
      <c r="J34" s="91"/>
      <c r="K34" s="91"/>
      <c r="L34" s="91"/>
      <c r="M34" s="91"/>
    </row>
    <row r="35" spans="1:13" s="7" customFormat="1" ht="42.75">
      <c r="A35" s="134"/>
      <c r="B35" s="135"/>
      <c r="C35" s="93" t="s">
        <v>103</v>
      </c>
      <c r="D35" s="94" t="s">
        <v>104</v>
      </c>
      <c r="E35" s="89" t="s">
        <v>28</v>
      </c>
      <c r="F35" s="89">
        <v>1</v>
      </c>
      <c r="G35" s="109">
        <v>126.58</v>
      </c>
      <c r="H35" s="91">
        <f>G35*1.25</f>
        <v>158.22499999999999</v>
      </c>
      <c r="I35" s="91">
        <f t="shared" si="0"/>
        <v>158.22999999999999</v>
      </c>
      <c r="J35" s="91"/>
      <c r="K35" s="91"/>
      <c r="L35" s="91"/>
      <c r="M35" s="91"/>
    </row>
    <row r="36" spans="1:13" s="7" customFormat="1" ht="31.9" customHeight="1">
      <c r="A36" s="42">
        <v>4</v>
      </c>
      <c r="B36" s="86" t="s">
        <v>51</v>
      </c>
      <c r="C36" s="86" t="s">
        <v>105</v>
      </c>
      <c r="D36" s="95" t="s">
        <v>106</v>
      </c>
      <c r="E36" s="86" t="s">
        <v>28</v>
      </c>
      <c r="F36" s="86">
        <v>2</v>
      </c>
      <c r="G36" s="74">
        <f>G37+G38</f>
        <v>8155.83</v>
      </c>
      <c r="H36" s="74">
        <f>H37+H38</f>
        <v>10194.7875</v>
      </c>
      <c r="I36" s="74">
        <f>H36*F36</f>
        <v>20389.575000000001</v>
      </c>
      <c r="J36" s="91"/>
      <c r="K36" s="91"/>
      <c r="L36" s="91"/>
      <c r="M36" s="91"/>
    </row>
    <row r="37" spans="1:13" s="7" customFormat="1" ht="65.25" customHeight="1">
      <c r="A37" s="134"/>
      <c r="B37" s="135" t="s">
        <v>51</v>
      </c>
      <c r="C37" s="88" t="s">
        <v>107</v>
      </c>
      <c r="D37" s="90" t="s">
        <v>108</v>
      </c>
      <c r="E37" s="89" t="s">
        <v>109</v>
      </c>
      <c r="F37" s="89">
        <v>1</v>
      </c>
      <c r="G37" s="91">
        <v>8095.41</v>
      </c>
      <c r="H37" s="91">
        <f>G37*1.25</f>
        <v>10119.262500000001</v>
      </c>
      <c r="I37" s="91">
        <f>F37*ROUND(H37,2)</f>
        <v>10119.26</v>
      </c>
      <c r="J37" s="91"/>
      <c r="K37" s="91"/>
      <c r="L37" s="91"/>
      <c r="M37" s="91"/>
    </row>
    <row r="38" spans="1:13" s="7" customFormat="1" ht="32.85" customHeight="1">
      <c r="A38" s="134"/>
      <c r="B38" s="135"/>
      <c r="C38" s="93" t="s">
        <v>110</v>
      </c>
      <c r="D38" s="90" t="s">
        <v>111</v>
      </c>
      <c r="E38" s="89" t="s">
        <v>109</v>
      </c>
      <c r="F38" s="89">
        <v>1</v>
      </c>
      <c r="G38" s="91">
        <v>60.42</v>
      </c>
      <c r="H38" s="91">
        <f>G38*1.25</f>
        <v>75.525000000000006</v>
      </c>
      <c r="I38" s="91">
        <f>F38*ROUND(H38,2)</f>
        <v>75.53</v>
      </c>
      <c r="J38" s="91"/>
      <c r="K38" s="91"/>
      <c r="L38" s="91"/>
      <c r="M38" s="91"/>
    </row>
    <row r="39" spans="1:13" s="7" customFormat="1" ht="32.85" customHeight="1">
      <c r="A39" s="42">
        <v>5</v>
      </c>
      <c r="B39" s="86" t="s">
        <v>51</v>
      </c>
      <c r="C39" s="86" t="s">
        <v>112</v>
      </c>
      <c r="D39" s="95" t="s">
        <v>113</v>
      </c>
      <c r="E39" s="86" t="s">
        <v>109</v>
      </c>
      <c r="F39" s="86">
        <v>1</v>
      </c>
      <c r="G39" s="74">
        <f>G40+G41</f>
        <v>9066.68</v>
      </c>
      <c r="H39" s="74">
        <f>H40+H41</f>
        <v>11333.35</v>
      </c>
      <c r="I39" s="74">
        <f>H39*F39</f>
        <v>11333.35</v>
      </c>
      <c r="J39" s="91"/>
      <c r="K39" s="91"/>
      <c r="L39" s="91"/>
      <c r="M39" s="91"/>
    </row>
    <row r="40" spans="1:13" s="7" customFormat="1" ht="56.25" customHeight="1">
      <c r="A40" s="134"/>
      <c r="B40" s="135" t="s">
        <v>51</v>
      </c>
      <c r="C40" s="88" t="s">
        <v>114</v>
      </c>
      <c r="D40" s="90" t="s">
        <v>115</v>
      </c>
      <c r="E40" s="89" t="s">
        <v>109</v>
      </c>
      <c r="F40" s="89">
        <v>1</v>
      </c>
      <c r="G40" s="91">
        <v>9006.26</v>
      </c>
      <c r="H40" s="91">
        <f>G40*1.25</f>
        <v>11257.825000000001</v>
      </c>
      <c r="I40" s="91">
        <f>F40*ROUND(H40,2)</f>
        <v>11257.83</v>
      </c>
      <c r="J40" s="91"/>
      <c r="K40" s="91"/>
      <c r="L40" s="91"/>
      <c r="M40" s="91"/>
    </row>
    <row r="41" spans="1:13" s="7" customFormat="1" ht="32.85" customHeight="1">
      <c r="A41" s="134"/>
      <c r="B41" s="135"/>
      <c r="C41" s="93" t="s">
        <v>110</v>
      </c>
      <c r="D41" s="90" t="s">
        <v>111</v>
      </c>
      <c r="E41" s="89" t="s">
        <v>109</v>
      </c>
      <c r="F41" s="89">
        <v>1</v>
      </c>
      <c r="G41" s="91">
        <v>60.42</v>
      </c>
      <c r="H41" s="91">
        <f>G41*1.25</f>
        <v>75.525000000000006</v>
      </c>
      <c r="I41" s="91">
        <f>F41*ROUND(H41,2)</f>
        <v>75.53</v>
      </c>
      <c r="J41" s="91"/>
      <c r="K41" s="91"/>
      <c r="L41" s="91"/>
      <c r="M41" s="91"/>
    </row>
    <row r="42" spans="1:13" s="24" customFormat="1" ht="30" customHeight="1">
      <c r="A42" s="136" t="s">
        <v>129</v>
      </c>
      <c r="B42" s="136"/>
      <c r="C42" s="136"/>
      <c r="D42" s="136"/>
      <c r="E42" s="136"/>
      <c r="F42" s="136"/>
      <c r="G42" s="136"/>
      <c r="H42" s="136"/>
      <c r="I42" s="136"/>
    </row>
    <row r="43" spans="1:13" s="7" customFormat="1" ht="12.75" customHeight="1">
      <c r="A43" s="126" t="s">
        <v>116</v>
      </c>
      <c r="B43" s="126"/>
      <c r="C43" s="126"/>
      <c r="D43" s="126"/>
      <c r="E43" s="126"/>
      <c r="F43" s="126"/>
      <c r="G43" s="126"/>
      <c r="H43" s="126"/>
      <c r="I43" s="126"/>
      <c r="J43" s="27"/>
      <c r="K43" s="27"/>
      <c r="L43" s="27"/>
    </row>
    <row r="44" spans="1:13" s="7" customFormat="1" ht="19.5" customHeight="1">
      <c r="A44" s="126"/>
      <c r="B44" s="126"/>
      <c r="C44" s="126"/>
      <c r="D44" s="126"/>
      <c r="E44" s="126"/>
      <c r="F44" s="126"/>
      <c r="G44" s="126"/>
      <c r="H44" s="126"/>
      <c r="I44" s="126"/>
      <c r="J44" s="111"/>
      <c r="K44" s="111"/>
      <c r="L44" s="111"/>
      <c r="M44" s="111"/>
    </row>
    <row r="45" spans="1:13" s="7" customFormat="1" ht="12.75" customHeight="1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13" s="7" customFormat="1" ht="12.75" customHeight="1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13" s="7" customFormat="1" ht="12.75" customHeight="1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13" s="7" customFormat="1" ht="12.75" customHeight="1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77" s="7" customFormat="1" ht="14.25" customHeight="1">
      <c r="A49" s="126"/>
      <c r="B49" s="126"/>
      <c r="C49" s="126"/>
      <c r="D49" s="126"/>
      <c r="E49" s="126"/>
      <c r="F49" s="126"/>
      <c r="G49" s="126"/>
      <c r="H49" s="126"/>
      <c r="I49" s="126"/>
    </row>
    <row r="50" spans="1:77" s="7" customFormat="1" ht="14.25" customHeight="1">
      <c r="A50" s="126"/>
      <c r="B50" s="126"/>
      <c r="C50" s="126"/>
      <c r="D50" s="126"/>
      <c r="E50" s="126"/>
      <c r="F50" s="126"/>
      <c r="G50" s="126"/>
      <c r="H50" s="126"/>
      <c r="I50" s="126"/>
    </row>
    <row r="51" spans="1:77" s="7" customFormat="1" ht="14.25" customHeight="1">
      <c r="A51" s="126"/>
      <c r="B51" s="126"/>
      <c r="C51" s="126"/>
      <c r="D51" s="126"/>
      <c r="E51" s="126"/>
      <c r="F51" s="126"/>
      <c r="G51" s="126"/>
      <c r="H51" s="126"/>
      <c r="I51" s="126"/>
    </row>
    <row r="52" spans="1:77" s="7" customFormat="1" ht="12.75" customHeight="1">
      <c r="A52" s="126"/>
      <c r="B52" s="126"/>
      <c r="C52" s="126"/>
      <c r="D52" s="126"/>
      <c r="E52" s="126"/>
      <c r="F52" s="126"/>
      <c r="G52" s="126"/>
      <c r="H52" s="126"/>
      <c r="I52" s="126"/>
    </row>
    <row r="53" spans="1:77" s="7" customFormat="1" ht="12.75" customHeight="1">
      <c r="A53" s="126"/>
      <c r="B53" s="126"/>
      <c r="C53" s="126"/>
      <c r="D53" s="126"/>
      <c r="E53" s="126"/>
      <c r="F53" s="126"/>
      <c r="G53" s="126"/>
      <c r="H53" s="126"/>
      <c r="I53" s="126"/>
    </row>
    <row r="54" spans="1:77" s="7" customFormat="1" ht="12.75" customHeight="1">
      <c r="A54" s="126"/>
      <c r="B54" s="126"/>
      <c r="C54" s="126"/>
      <c r="D54" s="126"/>
      <c r="E54" s="126"/>
      <c r="F54" s="126"/>
      <c r="G54" s="126"/>
      <c r="H54" s="126"/>
      <c r="I54" s="126"/>
    </row>
    <row r="55" spans="1:77" s="7" customFormat="1" ht="12.75" customHeight="1">
      <c r="A55" s="126"/>
      <c r="B55" s="126"/>
      <c r="C55" s="126"/>
      <c r="D55" s="126"/>
      <c r="E55" s="126"/>
      <c r="F55" s="126"/>
      <c r="G55" s="126"/>
      <c r="H55" s="126"/>
      <c r="I55" s="126"/>
    </row>
    <row r="56" spans="1:77" s="7" customFormat="1">
      <c r="A56" s="126"/>
      <c r="B56" s="126"/>
      <c r="C56" s="126"/>
      <c r="D56" s="126"/>
      <c r="E56" s="126"/>
      <c r="F56" s="126"/>
      <c r="G56" s="126"/>
      <c r="H56" s="126"/>
      <c r="I56" s="126"/>
    </row>
    <row r="57" spans="1:77" s="7" customFormat="1">
      <c r="A57" s="126"/>
      <c r="B57" s="126"/>
      <c r="C57" s="126"/>
      <c r="D57" s="126"/>
      <c r="E57" s="126"/>
      <c r="F57" s="126"/>
      <c r="G57" s="126"/>
      <c r="H57" s="126"/>
      <c r="I57" s="126"/>
    </row>
    <row r="58" spans="1:77" s="7" customFormat="1">
      <c r="A58" s="126"/>
      <c r="B58" s="126"/>
      <c r="C58" s="126"/>
      <c r="D58" s="126"/>
      <c r="E58" s="126"/>
      <c r="F58" s="126"/>
      <c r="G58" s="126"/>
      <c r="H58" s="126"/>
      <c r="I58" s="126"/>
    </row>
    <row r="59" spans="1:77" s="7" customFormat="1">
      <c r="A59" s="38"/>
      <c r="B59" s="2"/>
      <c r="C59" s="2"/>
      <c r="D59" s="3"/>
      <c r="E59" s="4"/>
      <c r="F59" s="5"/>
      <c r="G59" s="6"/>
      <c r="H59" s="6"/>
      <c r="I59" s="6"/>
    </row>
    <row r="60" spans="1:77" s="2" customFormat="1">
      <c r="A60" s="38"/>
      <c r="D60" s="3"/>
      <c r="E60" s="4"/>
      <c r="F60" s="5"/>
      <c r="G60" s="6"/>
      <c r="H60" s="6"/>
      <c r="I60" s="6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</row>
    <row r="61" spans="1:77" s="2" customFormat="1">
      <c r="A61" s="38"/>
      <c r="D61" s="3"/>
      <c r="E61" s="4"/>
      <c r="F61" s="5"/>
      <c r="G61" s="6"/>
      <c r="H61" s="6"/>
      <c r="I61" s="6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</row>
    <row r="62" spans="1:77" s="2" customFormat="1">
      <c r="A62" s="38"/>
      <c r="D62" s="3"/>
      <c r="E62" s="4"/>
      <c r="F62" s="5"/>
      <c r="G62" s="6"/>
      <c r="H62" s="6"/>
      <c r="I62" s="6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</row>
    <row r="63" spans="1:77" s="2" customFormat="1">
      <c r="A63" s="38"/>
      <c r="D63" s="3"/>
      <c r="E63" s="4"/>
      <c r="F63" s="5"/>
      <c r="G63" s="6"/>
      <c r="H63" s="6"/>
      <c r="I63" s="6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</row>
    <row r="64" spans="1:77" s="2" customFormat="1">
      <c r="A64" s="38"/>
      <c r="D64" s="3"/>
      <c r="E64" s="4"/>
      <c r="F64" s="5"/>
      <c r="G64" s="6"/>
      <c r="H64" s="6"/>
      <c r="I64" s="6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</row>
    <row r="65" spans="1:77" s="2" customFormat="1">
      <c r="A65" s="38"/>
      <c r="D65" s="3"/>
      <c r="E65" s="4"/>
      <c r="F65" s="5"/>
      <c r="G65" s="6"/>
      <c r="H65" s="6"/>
      <c r="I65" s="6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</row>
    <row r="66" spans="1:77" s="2" customFormat="1">
      <c r="A66" s="38"/>
      <c r="D66" s="3"/>
      <c r="E66" s="4"/>
      <c r="F66" s="5"/>
      <c r="G66" s="6"/>
      <c r="H66" s="6"/>
      <c r="I66" s="6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</row>
    <row r="67" spans="1:77" s="2" customFormat="1">
      <c r="A67" s="38"/>
      <c r="D67" s="3"/>
      <c r="E67" s="4"/>
      <c r="F67" s="5"/>
      <c r="G67" s="6"/>
      <c r="H67" s="6"/>
      <c r="I67" s="6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</row>
    <row r="68" spans="1:77" s="2" customFormat="1">
      <c r="A68" s="38"/>
      <c r="D68" s="3"/>
      <c r="E68" s="4"/>
      <c r="F68" s="5"/>
      <c r="G68" s="6"/>
      <c r="H68" s="6"/>
      <c r="I68" s="6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</row>
    <row r="69" spans="1:77" s="2" customFormat="1">
      <c r="A69" s="38"/>
      <c r="D69" s="3"/>
      <c r="E69" s="4"/>
      <c r="F69" s="5"/>
      <c r="G69" s="6"/>
      <c r="H69" s="6"/>
      <c r="I69" s="6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</row>
    <row r="70" spans="1:77" s="2" customFormat="1">
      <c r="A70" s="38"/>
      <c r="D70" s="3"/>
      <c r="E70" s="4"/>
      <c r="F70" s="5"/>
      <c r="G70" s="6"/>
      <c r="H70" s="6"/>
      <c r="I70" s="6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</row>
    <row r="71" spans="1:77" s="2" customFormat="1">
      <c r="A71" s="38"/>
      <c r="D71" s="3"/>
      <c r="E71" s="4"/>
      <c r="F71" s="5"/>
      <c r="G71" s="6"/>
      <c r="H71" s="6"/>
      <c r="I71" s="6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</row>
    <row r="72" spans="1:77" s="2" customFormat="1">
      <c r="A72" s="38"/>
      <c r="D72" s="3"/>
      <c r="E72" s="4"/>
      <c r="F72" s="5"/>
      <c r="G72" s="6"/>
      <c r="H72" s="6"/>
      <c r="I72" s="6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</row>
    <row r="73" spans="1:77" s="2" customFormat="1">
      <c r="A73" s="38"/>
      <c r="D73" s="3"/>
      <c r="E73" s="4"/>
      <c r="F73" s="5"/>
      <c r="G73" s="6"/>
      <c r="H73" s="6"/>
      <c r="I73" s="6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</row>
    <row r="74" spans="1:77" s="2" customFormat="1">
      <c r="A74" s="38"/>
      <c r="D74" s="3"/>
      <c r="E74" s="4"/>
      <c r="F74" s="5"/>
      <c r="G74" s="6"/>
      <c r="H74" s="6"/>
      <c r="I74" s="6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</row>
    <row r="75" spans="1:77" s="2" customFormat="1">
      <c r="A75" s="38"/>
      <c r="D75" s="3"/>
      <c r="E75" s="4"/>
      <c r="F75" s="5"/>
      <c r="G75" s="6"/>
      <c r="H75" s="6"/>
      <c r="I75" s="6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</row>
    <row r="76" spans="1:77" s="2" customFormat="1">
      <c r="A76" s="38"/>
      <c r="D76" s="3"/>
      <c r="E76" s="4"/>
      <c r="F76" s="5"/>
      <c r="G76" s="6"/>
      <c r="H76" s="6"/>
      <c r="I76" s="6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</row>
    <row r="77" spans="1:77" s="2" customFormat="1">
      <c r="A77" s="38"/>
      <c r="D77" s="3"/>
      <c r="E77" s="4"/>
      <c r="F77" s="5"/>
      <c r="G77" s="6"/>
      <c r="H77" s="6"/>
      <c r="I77" s="6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</row>
    <row r="78" spans="1:77" s="2" customFormat="1">
      <c r="A78" s="38"/>
      <c r="D78" s="3"/>
      <c r="E78" s="4"/>
      <c r="F78" s="5"/>
      <c r="G78" s="6"/>
      <c r="H78" s="6"/>
      <c r="I78" s="6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</row>
    <row r="79" spans="1:77" s="2" customFormat="1">
      <c r="A79" s="38"/>
      <c r="D79" s="3"/>
      <c r="E79" s="4"/>
      <c r="F79" s="5"/>
      <c r="G79" s="6"/>
      <c r="H79" s="6"/>
      <c r="I79" s="6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</row>
    <row r="80" spans="1:77" s="2" customFormat="1">
      <c r="A80" s="38"/>
      <c r="D80" s="3"/>
      <c r="E80" s="4"/>
      <c r="F80" s="5"/>
      <c r="G80" s="6"/>
      <c r="H80" s="6"/>
      <c r="I80" s="6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</row>
    <row r="81" spans="1:77" s="2" customFormat="1">
      <c r="A81" s="38"/>
      <c r="D81" s="3"/>
      <c r="E81" s="4"/>
      <c r="F81" s="5"/>
      <c r="G81" s="6"/>
      <c r="H81" s="6"/>
      <c r="I81" s="6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</row>
    <row r="82" spans="1:77" s="2" customFormat="1">
      <c r="A82" s="38"/>
      <c r="D82" s="3"/>
      <c r="E82" s="4"/>
      <c r="F82" s="5"/>
      <c r="G82" s="6"/>
      <c r="H82" s="6"/>
      <c r="I82" s="6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</row>
    <row r="83" spans="1:77" s="2" customFormat="1">
      <c r="A83" s="38"/>
      <c r="D83" s="3"/>
      <c r="E83" s="4"/>
      <c r="F83" s="5"/>
      <c r="G83" s="6"/>
      <c r="H83" s="6"/>
      <c r="I83" s="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</row>
    <row r="84" spans="1:77" s="2" customFormat="1">
      <c r="A84" s="38"/>
      <c r="D84" s="3"/>
      <c r="E84" s="4"/>
      <c r="F84" s="5"/>
      <c r="G84" s="6"/>
      <c r="H84" s="6"/>
      <c r="I84" s="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</row>
    <row r="85" spans="1:77" s="2" customFormat="1">
      <c r="A85" s="38"/>
      <c r="D85" s="3"/>
      <c r="E85" s="4"/>
      <c r="F85" s="5"/>
      <c r="G85" s="6"/>
      <c r="H85" s="6"/>
      <c r="I85" s="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</row>
    <row r="86" spans="1:77" s="2" customFormat="1">
      <c r="A86" s="38"/>
      <c r="D86" s="3"/>
      <c r="E86" s="4"/>
      <c r="F86" s="5"/>
      <c r="G86" s="6"/>
      <c r="H86" s="6"/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</row>
    <row r="87" spans="1:77" s="2" customFormat="1">
      <c r="A87" s="38"/>
      <c r="D87" s="3"/>
      <c r="E87" s="4"/>
      <c r="F87" s="5"/>
      <c r="G87" s="6"/>
      <c r="H87" s="6"/>
      <c r="I87" s="6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</row>
    <row r="88" spans="1:77" s="2" customFormat="1">
      <c r="A88" s="38"/>
      <c r="D88" s="3"/>
      <c r="E88" s="4"/>
      <c r="F88" s="5"/>
      <c r="G88" s="6"/>
      <c r="H88" s="6"/>
      <c r="I88" s="6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</row>
    <row r="89" spans="1:77" s="2" customFormat="1">
      <c r="A89" s="38"/>
      <c r="D89" s="3"/>
      <c r="E89" s="4"/>
      <c r="F89" s="5"/>
      <c r="G89" s="6"/>
      <c r="H89" s="6"/>
      <c r="I89" s="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</row>
    <row r="90" spans="1:77" s="2" customFormat="1">
      <c r="A90" s="38"/>
      <c r="D90" s="3"/>
      <c r="E90" s="4"/>
      <c r="F90" s="5"/>
      <c r="G90" s="6"/>
      <c r="H90" s="6"/>
      <c r="I90" s="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</row>
    <row r="91" spans="1:77" s="2" customFormat="1">
      <c r="A91" s="38"/>
      <c r="D91" s="3"/>
      <c r="E91" s="4"/>
      <c r="F91" s="5"/>
      <c r="G91" s="6"/>
      <c r="H91" s="6"/>
      <c r="I91" s="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</row>
    <row r="92" spans="1:77" s="2" customFormat="1">
      <c r="A92" s="38"/>
      <c r="D92" s="3"/>
      <c r="E92" s="4"/>
      <c r="F92" s="5"/>
      <c r="G92" s="6"/>
      <c r="H92" s="6"/>
      <c r="I92" s="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</row>
    <row r="93" spans="1:77" s="2" customFormat="1">
      <c r="A93" s="38"/>
      <c r="D93" s="3"/>
      <c r="E93" s="4"/>
      <c r="F93" s="5"/>
      <c r="G93" s="6"/>
      <c r="H93" s="6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</row>
    <row r="94" spans="1:77" s="2" customFormat="1">
      <c r="A94" s="38"/>
      <c r="D94" s="3"/>
      <c r="E94" s="4"/>
      <c r="F94" s="5"/>
      <c r="G94" s="6"/>
      <c r="H94" s="6"/>
      <c r="I94" s="6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</row>
    <row r="95" spans="1:77" s="2" customFormat="1">
      <c r="A95" s="38"/>
      <c r="D95" s="3"/>
      <c r="E95" s="4"/>
      <c r="F95" s="5"/>
      <c r="G95" s="6"/>
      <c r="H95" s="6"/>
      <c r="I95" s="6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</row>
    <row r="96" spans="1:77" s="2" customFormat="1">
      <c r="A96" s="38"/>
      <c r="D96" s="3"/>
      <c r="E96" s="4"/>
      <c r="F96" s="5"/>
      <c r="G96" s="6"/>
      <c r="H96" s="6"/>
      <c r="I96" s="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</row>
    <row r="97" spans="1:77" s="2" customFormat="1">
      <c r="A97" s="38"/>
      <c r="D97" s="3"/>
      <c r="E97" s="4"/>
      <c r="F97" s="5"/>
      <c r="G97" s="6"/>
      <c r="H97" s="6"/>
      <c r="I97" s="6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</row>
    <row r="98" spans="1:77" s="2" customFormat="1">
      <c r="A98" s="38"/>
      <c r="D98" s="3"/>
      <c r="E98" s="4"/>
      <c r="F98" s="5"/>
      <c r="G98" s="6"/>
      <c r="H98" s="6"/>
      <c r="I98" s="6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</row>
    <row r="99" spans="1:77" s="2" customFormat="1">
      <c r="A99" s="38"/>
      <c r="D99" s="3"/>
      <c r="E99" s="4"/>
      <c r="F99" s="5"/>
      <c r="G99" s="6"/>
      <c r="H99" s="6"/>
      <c r="I99" s="6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</row>
    <row r="100" spans="1:77" s="2" customFormat="1">
      <c r="A100" s="38"/>
      <c r="D100" s="3"/>
      <c r="E100" s="4"/>
      <c r="F100" s="5"/>
      <c r="G100" s="6"/>
      <c r="H100" s="6"/>
      <c r="I100" s="6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</row>
    <row r="101" spans="1:77" s="2" customFormat="1">
      <c r="A101" s="38"/>
      <c r="D101" s="3"/>
      <c r="E101" s="4"/>
      <c r="F101" s="5"/>
      <c r="G101" s="6"/>
      <c r="H101" s="6"/>
      <c r="I101" s="6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</row>
    <row r="102" spans="1:77" s="2" customFormat="1">
      <c r="A102" s="38"/>
      <c r="D102" s="3"/>
      <c r="E102" s="4"/>
      <c r="F102" s="5"/>
      <c r="G102" s="6"/>
      <c r="H102" s="6"/>
      <c r="I102" s="6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</row>
    <row r="103" spans="1:77" s="2" customFormat="1">
      <c r="A103" s="38"/>
      <c r="D103" s="3"/>
      <c r="E103" s="4"/>
      <c r="F103" s="5"/>
      <c r="G103" s="6"/>
      <c r="H103" s="6"/>
      <c r="I103" s="6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</row>
    <row r="104" spans="1:77" s="2" customFormat="1">
      <c r="A104" s="38"/>
      <c r="D104" s="3"/>
      <c r="E104" s="4"/>
      <c r="F104" s="5"/>
      <c r="G104" s="6"/>
      <c r="H104" s="6"/>
      <c r="I104" s="6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</row>
    <row r="105" spans="1:77" s="2" customFormat="1">
      <c r="A105" s="38"/>
      <c r="D105" s="3"/>
      <c r="E105" s="4"/>
      <c r="F105" s="5"/>
      <c r="G105" s="6"/>
      <c r="H105" s="6"/>
      <c r="I105" s="6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</row>
    <row r="106" spans="1:77" s="2" customFormat="1">
      <c r="A106" s="38"/>
      <c r="D106" s="3"/>
      <c r="E106" s="4"/>
      <c r="F106" s="5"/>
      <c r="G106" s="6"/>
      <c r="H106" s="6"/>
      <c r="I106" s="6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</row>
    <row r="107" spans="1:77" s="2" customFormat="1">
      <c r="A107" s="38"/>
      <c r="D107" s="3"/>
      <c r="E107" s="4"/>
      <c r="F107" s="5"/>
      <c r="G107" s="6"/>
      <c r="H107" s="6"/>
      <c r="I107" s="6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</row>
    <row r="108" spans="1:77" s="2" customFormat="1">
      <c r="A108" s="38"/>
      <c r="D108" s="3"/>
      <c r="E108" s="4"/>
      <c r="F108" s="5"/>
      <c r="G108" s="6"/>
      <c r="H108" s="6"/>
      <c r="I108" s="6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</row>
    <row r="109" spans="1:77" s="2" customFormat="1">
      <c r="A109" s="38"/>
      <c r="D109" s="3"/>
      <c r="E109" s="4"/>
      <c r="F109" s="5"/>
      <c r="G109" s="6"/>
      <c r="H109" s="6"/>
      <c r="I109" s="6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</row>
    <row r="110" spans="1:77" s="2" customFormat="1">
      <c r="A110" s="38"/>
      <c r="D110" s="3"/>
      <c r="E110" s="4"/>
      <c r="F110" s="5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</row>
    <row r="111" spans="1:77" s="2" customFormat="1">
      <c r="A111" s="38"/>
      <c r="D111" s="3"/>
      <c r="E111" s="4"/>
      <c r="F111" s="5"/>
      <c r="G111" s="6"/>
      <c r="H111" s="6"/>
      <c r="I111" s="6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</row>
    <row r="112" spans="1:77" s="2" customFormat="1">
      <c r="A112" s="38"/>
      <c r="D112" s="3"/>
      <c r="E112" s="4"/>
      <c r="F112" s="5"/>
      <c r="G112" s="6"/>
      <c r="H112" s="6"/>
      <c r="I112" s="6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</row>
    <row r="113" spans="1:77" s="2" customFormat="1">
      <c r="A113" s="38"/>
      <c r="D113" s="3"/>
      <c r="E113" s="4"/>
      <c r="F113" s="5"/>
      <c r="G113" s="6"/>
      <c r="H113" s="6"/>
      <c r="I113" s="6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</row>
    <row r="114" spans="1:77" s="2" customFormat="1">
      <c r="A114" s="38"/>
      <c r="D114" s="3"/>
      <c r="E114" s="4"/>
      <c r="F114" s="5"/>
      <c r="G114" s="6"/>
      <c r="H114" s="6"/>
      <c r="I114" s="6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</row>
    <row r="115" spans="1:77" s="2" customFormat="1">
      <c r="A115" s="38"/>
      <c r="D115" s="3"/>
      <c r="E115" s="4"/>
      <c r="F115" s="5"/>
      <c r="G115" s="6"/>
      <c r="H115" s="6"/>
      <c r="I115" s="6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</row>
    <row r="116" spans="1:77" s="2" customFormat="1">
      <c r="A116" s="38"/>
      <c r="D116" s="3"/>
      <c r="E116" s="4"/>
      <c r="F116" s="5"/>
      <c r="G116" s="6"/>
      <c r="H116" s="6"/>
      <c r="I116" s="6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</row>
    <row r="117" spans="1:77" s="2" customFormat="1">
      <c r="A117" s="38"/>
      <c r="D117" s="3"/>
      <c r="E117" s="4"/>
      <c r="F117" s="5"/>
      <c r="G117" s="6"/>
      <c r="H117" s="6"/>
      <c r="I117" s="6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</row>
    <row r="118" spans="1:77" s="2" customFormat="1">
      <c r="A118" s="38"/>
      <c r="D118" s="3"/>
      <c r="E118" s="4"/>
      <c r="F118" s="5"/>
      <c r="G118" s="6"/>
      <c r="H118" s="6"/>
      <c r="I118" s="6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</row>
    <row r="119" spans="1:77" s="2" customFormat="1">
      <c r="A119" s="38"/>
      <c r="D119" s="3"/>
      <c r="E119" s="4"/>
      <c r="F119" s="5"/>
      <c r="G119" s="6"/>
      <c r="H119" s="6"/>
      <c r="I119" s="6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</row>
    <row r="120" spans="1:77" s="2" customFormat="1">
      <c r="A120" s="38"/>
      <c r="D120" s="3"/>
      <c r="E120" s="4"/>
      <c r="F120" s="5"/>
      <c r="G120" s="6"/>
      <c r="H120" s="6"/>
      <c r="I120" s="6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</row>
    <row r="121" spans="1:77" s="2" customFormat="1">
      <c r="A121" s="38"/>
      <c r="D121" s="3"/>
      <c r="E121" s="4"/>
      <c r="F121" s="5"/>
      <c r="G121" s="6"/>
      <c r="H121" s="6"/>
      <c r="I121" s="6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</row>
    <row r="122" spans="1:77" s="2" customFormat="1">
      <c r="A122" s="38"/>
      <c r="D122" s="3"/>
      <c r="E122" s="4"/>
      <c r="F122" s="5"/>
      <c r="G122" s="6"/>
      <c r="H122" s="6"/>
      <c r="I122" s="6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</row>
    <row r="123" spans="1:77" s="2" customFormat="1">
      <c r="A123" s="38"/>
      <c r="D123" s="3"/>
      <c r="E123" s="4"/>
      <c r="F123" s="5"/>
      <c r="G123" s="6"/>
      <c r="H123" s="6"/>
      <c r="I123" s="6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</row>
    <row r="124" spans="1:77" s="2" customFormat="1">
      <c r="A124" s="38"/>
      <c r="D124" s="3"/>
      <c r="E124" s="4"/>
      <c r="F124" s="5"/>
      <c r="G124" s="6"/>
      <c r="H124" s="6"/>
      <c r="I124" s="6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</row>
    <row r="125" spans="1:77" s="2" customFormat="1">
      <c r="A125" s="38"/>
      <c r="D125" s="3"/>
      <c r="E125" s="4"/>
      <c r="F125" s="5"/>
      <c r="G125" s="6"/>
      <c r="H125" s="6"/>
      <c r="I125" s="6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</row>
    <row r="126" spans="1:77" s="2" customFormat="1">
      <c r="A126" s="38"/>
      <c r="D126" s="3"/>
      <c r="E126" s="4"/>
      <c r="F126" s="5"/>
      <c r="G126" s="6"/>
      <c r="H126" s="6"/>
      <c r="I126" s="6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</row>
    <row r="127" spans="1:77" s="2" customFormat="1">
      <c r="A127" s="38"/>
      <c r="D127" s="3"/>
      <c r="E127" s="4"/>
      <c r="F127" s="5"/>
      <c r="G127" s="6"/>
      <c r="H127" s="6"/>
      <c r="I127" s="6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</row>
    <row r="128" spans="1:77" s="2" customFormat="1">
      <c r="A128" s="38"/>
      <c r="D128" s="3"/>
      <c r="E128" s="4"/>
      <c r="F128" s="5"/>
      <c r="G128" s="6"/>
      <c r="H128" s="6"/>
      <c r="I128" s="6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</row>
    <row r="129" spans="1:77" s="2" customFormat="1">
      <c r="A129" s="38"/>
      <c r="D129" s="3"/>
      <c r="E129" s="4"/>
      <c r="F129" s="5"/>
      <c r="G129" s="6"/>
      <c r="H129" s="6"/>
      <c r="I129" s="6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</row>
    <row r="130" spans="1:77" s="2" customFormat="1">
      <c r="A130" s="38"/>
      <c r="D130" s="3"/>
      <c r="E130" s="4"/>
      <c r="F130" s="5"/>
      <c r="G130" s="6"/>
      <c r="H130" s="6"/>
      <c r="I130" s="6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</row>
    <row r="131" spans="1:77" s="2" customFormat="1">
      <c r="A131" s="38"/>
      <c r="D131" s="3"/>
      <c r="E131" s="4"/>
      <c r="F131" s="5"/>
      <c r="G131" s="6"/>
      <c r="H131" s="6"/>
      <c r="I131" s="6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</row>
    <row r="132" spans="1:77" s="2" customFormat="1">
      <c r="A132" s="38"/>
      <c r="D132" s="3"/>
      <c r="E132" s="4"/>
      <c r="F132" s="5"/>
      <c r="G132" s="6"/>
      <c r="H132" s="6"/>
      <c r="I132" s="6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</row>
    <row r="133" spans="1:77" s="2" customFormat="1">
      <c r="A133" s="38"/>
      <c r="D133" s="3"/>
      <c r="E133" s="4"/>
      <c r="F133" s="5"/>
      <c r="G133" s="6"/>
      <c r="H133" s="6"/>
      <c r="I133" s="6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</row>
    <row r="134" spans="1:77" s="2" customFormat="1">
      <c r="A134" s="38"/>
      <c r="D134" s="3"/>
      <c r="E134" s="4"/>
      <c r="F134" s="5"/>
      <c r="G134" s="6"/>
      <c r="H134" s="6"/>
      <c r="I134" s="6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</row>
    <row r="135" spans="1:77" s="2" customFormat="1">
      <c r="A135" s="38"/>
      <c r="D135" s="3"/>
      <c r="E135" s="4"/>
      <c r="F135" s="5"/>
      <c r="G135" s="6"/>
      <c r="H135" s="6"/>
      <c r="I135" s="6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</row>
    <row r="136" spans="1:77" s="2" customFormat="1">
      <c r="A136" s="38"/>
      <c r="D136" s="3"/>
      <c r="E136" s="4"/>
      <c r="F136" s="5"/>
      <c r="G136" s="6"/>
      <c r="H136" s="6"/>
      <c r="I136" s="6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</row>
    <row r="137" spans="1:77" s="2" customFormat="1">
      <c r="A137" s="38"/>
      <c r="D137" s="3"/>
      <c r="E137" s="4"/>
      <c r="F137" s="5"/>
      <c r="G137" s="6"/>
      <c r="H137" s="6"/>
      <c r="I137" s="6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</row>
    <row r="138" spans="1:77" s="2" customFormat="1">
      <c r="A138" s="39"/>
      <c r="D138" s="3"/>
      <c r="E138" s="4"/>
      <c r="F138" s="5"/>
      <c r="G138" s="6"/>
      <c r="H138" s="6"/>
      <c r="I138" s="6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</row>
  </sheetData>
  <mergeCells count="16">
    <mergeCell ref="A8:I8"/>
    <mergeCell ref="J8:M9"/>
    <mergeCell ref="A9:I9"/>
    <mergeCell ref="A13:A25"/>
    <mergeCell ref="B13:B25"/>
    <mergeCell ref="A10:I10"/>
    <mergeCell ref="A40:A41"/>
    <mergeCell ref="B40:B41"/>
    <mergeCell ref="A43:I58"/>
    <mergeCell ref="A42:I42"/>
    <mergeCell ref="A27:A31"/>
    <mergeCell ref="B27:B31"/>
    <mergeCell ref="A33:A35"/>
    <mergeCell ref="B33:B35"/>
    <mergeCell ref="A37:A38"/>
    <mergeCell ref="B37:B38"/>
  </mergeCells>
  <printOptions horizontalCentered="1" gridLines="1"/>
  <pageMargins left="0.23622047244094491" right="0.23622047244094491" top="0.74803149606299213" bottom="0.74803149606299213" header="0.31496062992125984" footer="0.31496062992125984"/>
  <pageSetup paperSize="9" scale="45" firstPageNumber="0" orientation="portrait" horizontalDpi="300" verticalDpi="300" r:id="rId1"/>
  <colBreaks count="1" manualBreakCount="1">
    <brk id="1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15"/>
  <sheetViews>
    <sheetView showGridLines="0" zoomScale="85" zoomScaleNormal="85" workbookViewId="0">
      <selection activeCell="E25" sqref="E25"/>
    </sheetView>
  </sheetViews>
  <sheetFormatPr defaultColWidth="8.7109375" defaultRowHeight="12.75"/>
  <cols>
    <col min="1" max="1" width="7.7109375" style="1" customWidth="1"/>
    <col min="2" max="2" width="18.85546875" style="2" customWidth="1"/>
    <col min="3" max="3" width="78.7109375" style="3" customWidth="1"/>
    <col min="4" max="4" width="6.28515625" style="4" customWidth="1"/>
    <col min="5" max="5" width="7.28515625" style="5" customWidth="1"/>
    <col min="6" max="6" width="19.28515625" style="6" customWidth="1"/>
    <col min="7" max="7" width="16.140625" style="6" customWidth="1"/>
    <col min="8" max="8" width="19.140625" style="6" customWidth="1"/>
    <col min="9" max="9" width="22.5703125" style="7" hidden="1" customWidth="1"/>
    <col min="10" max="12" width="20" style="7" hidden="1" customWidth="1"/>
    <col min="13" max="76" width="11.5703125" style="7" customWidth="1"/>
    <col min="1024" max="1024" width="11.5703125" customWidth="1"/>
  </cols>
  <sheetData>
    <row r="1" spans="1:13">
      <c r="A1" s="7"/>
      <c r="B1" s="7"/>
      <c r="C1" s="7"/>
      <c r="D1" s="7"/>
      <c r="E1" s="7"/>
      <c r="F1" s="7"/>
      <c r="G1" s="7"/>
      <c r="H1" s="7"/>
    </row>
    <row r="2" spans="1:13">
      <c r="A2" s="7"/>
      <c r="B2" s="7"/>
      <c r="C2" s="7"/>
      <c r="D2" s="7"/>
      <c r="E2" s="7"/>
      <c r="F2" s="7"/>
      <c r="G2" s="7"/>
      <c r="H2" s="7"/>
    </row>
    <row r="3" spans="1:13" ht="15.75" customHeight="1">
      <c r="A3" s="7"/>
      <c r="B3" s="7"/>
      <c r="C3" s="7"/>
      <c r="D3" s="7"/>
      <c r="E3" s="7"/>
      <c r="F3" s="7"/>
      <c r="G3" s="7"/>
      <c r="H3" s="7"/>
    </row>
    <row r="4" spans="1:13" ht="15" customHeight="1">
      <c r="A4" s="7"/>
      <c r="B4" s="7"/>
      <c r="C4" s="7"/>
      <c r="D4" s="7"/>
      <c r="E4" s="7"/>
      <c r="F4" s="7"/>
      <c r="G4" s="7"/>
      <c r="H4" s="7"/>
    </row>
    <row r="5" spans="1:13" ht="15" customHeight="1">
      <c r="A5" s="7"/>
      <c r="B5" s="7"/>
      <c r="C5" s="7"/>
      <c r="D5" s="7"/>
      <c r="E5" s="7"/>
      <c r="F5" s="7"/>
      <c r="G5" s="7"/>
      <c r="H5" s="7"/>
    </row>
    <row r="6" spans="1:13" ht="15" customHeight="1">
      <c r="A6" s="7"/>
      <c r="B6" s="7"/>
      <c r="C6" s="7"/>
      <c r="D6" s="7"/>
      <c r="E6" s="7"/>
      <c r="F6" s="7"/>
      <c r="G6" s="7"/>
      <c r="H6" s="7"/>
    </row>
    <row r="7" spans="1:13">
      <c r="A7" s="7"/>
      <c r="B7" s="7"/>
      <c r="C7" s="7"/>
      <c r="D7" s="7"/>
      <c r="E7" s="7"/>
      <c r="F7" s="7"/>
      <c r="G7" s="7"/>
      <c r="H7" s="7"/>
    </row>
    <row r="8" spans="1:13" s="41" customFormat="1" ht="12.75" customHeight="1">
      <c r="A8" s="139" t="s">
        <v>22</v>
      </c>
      <c r="B8" s="139"/>
      <c r="C8" s="139"/>
      <c r="D8" s="139"/>
      <c r="E8" s="139"/>
      <c r="F8" s="139"/>
      <c r="G8" s="139"/>
      <c r="H8" s="139"/>
      <c r="I8" s="129" t="s">
        <v>23</v>
      </c>
      <c r="J8" s="129"/>
      <c r="K8" s="129"/>
      <c r="L8" s="129"/>
    </row>
    <row r="9" spans="1:13" s="41" customFormat="1" ht="15" customHeight="1">
      <c r="A9" s="128" t="s">
        <v>24</v>
      </c>
      <c r="B9" s="128"/>
      <c r="C9" s="128"/>
      <c r="D9" s="128"/>
      <c r="E9" s="128"/>
      <c r="F9" s="128"/>
      <c r="G9" s="128"/>
      <c r="H9" s="128"/>
      <c r="I9" s="129"/>
      <c r="J9" s="129"/>
      <c r="K9" s="129"/>
      <c r="L9" s="129"/>
    </row>
    <row r="10" spans="1:13" s="41" customFormat="1" ht="27" customHeight="1">
      <c r="A10" s="130" t="s">
        <v>3</v>
      </c>
      <c r="B10" s="131"/>
      <c r="C10" s="131"/>
      <c r="D10" s="131"/>
      <c r="E10" s="131"/>
      <c r="F10" s="131"/>
      <c r="G10" s="131"/>
      <c r="H10" s="132"/>
      <c r="I10" s="40"/>
      <c r="J10" s="40"/>
      <c r="K10" s="40"/>
      <c r="L10" s="40"/>
    </row>
    <row r="11" spans="1:13" ht="42.75" customHeight="1">
      <c r="A11" s="99" t="s">
        <v>4</v>
      </c>
      <c r="B11" s="99" t="s">
        <v>117</v>
      </c>
      <c r="C11" s="100" t="s">
        <v>27</v>
      </c>
      <c r="D11" s="99" t="s">
        <v>28</v>
      </c>
      <c r="E11" s="99" t="s">
        <v>29</v>
      </c>
      <c r="F11" s="101" t="s">
        <v>30</v>
      </c>
      <c r="G11" s="102" t="s">
        <v>31</v>
      </c>
      <c r="H11" s="101" t="s">
        <v>32</v>
      </c>
      <c r="I11" s="46" t="s">
        <v>33</v>
      </c>
      <c r="J11" s="46" t="s">
        <v>34</v>
      </c>
      <c r="K11" s="47" t="s">
        <v>35</v>
      </c>
      <c r="L11" s="48" t="s">
        <v>36</v>
      </c>
    </row>
    <row r="12" spans="1:13" ht="30" customHeight="1">
      <c r="A12" s="103">
        <v>1</v>
      </c>
      <c r="B12" s="103" t="s">
        <v>74</v>
      </c>
      <c r="C12" s="104" t="s">
        <v>118</v>
      </c>
      <c r="D12" s="103" t="s">
        <v>109</v>
      </c>
      <c r="E12" s="103">
        <v>1</v>
      </c>
      <c r="F12" s="105">
        <f>'PREÇO MERCADO_APROVAÇÃO NA CONC'!G12</f>
        <v>3640</v>
      </c>
      <c r="G12" s="105">
        <f>'PREÇO MERCADO_APROVAÇÃO NA CONC'!H12</f>
        <v>4550</v>
      </c>
      <c r="H12" s="105">
        <f>E12*ROUND(G12,2)</f>
        <v>4550</v>
      </c>
      <c r="I12" s="52"/>
      <c r="J12" s="52"/>
      <c r="K12" s="53"/>
      <c r="L12" s="54"/>
      <c r="M12" s="27"/>
    </row>
    <row r="13" spans="1:13" ht="30">
      <c r="A13" s="103">
        <v>2</v>
      </c>
      <c r="B13" s="106" t="s">
        <v>119</v>
      </c>
      <c r="C13" s="104" t="s">
        <v>120</v>
      </c>
      <c r="D13" s="103" t="s">
        <v>109</v>
      </c>
      <c r="E13" s="103">
        <v>2</v>
      </c>
      <c r="F13" s="105">
        <f>COMPOSIÇÕES!G36</f>
        <v>8155.83</v>
      </c>
      <c r="G13" s="105">
        <f>F13*1.25</f>
        <v>10194.7875</v>
      </c>
      <c r="H13" s="105">
        <f>E13*ROUND(G13,2)</f>
        <v>20389.580000000002</v>
      </c>
      <c r="I13" s="52"/>
      <c r="J13" s="52"/>
      <c r="K13" s="53"/>
      <c r="L13" s="54"/>
      <c r="M13" s="27"/>
    </row>
    <row r="14" spans="1:13" ht="30">
      <c r="A14" s="103">
        <v>3</v>
      </c>
      <c r="B14" s="106" t="s">
        <v>121</v>
      </c>
      <c r="C14" s="104" t="s">
        <v>122</v>
      </c>
      <c r="D14" s="103" t="s">
        <v>109</v>
      </c>
      <c r="E14" s="103">
        <v>1</v>
      </c>
      <c r="F14" s="105">
        <f>COMPOSIÇÕES!G39</f>
        <v>9066.68</v>
      </c>
      <c r="G14" s="105">
        <f>F14*1.25</f>
        <v>11333.35</v>
      </c>
      <c r="H14" s="105">
        <f>E14*ROUND(G14,2)</f>
        <v>11333.35</v>
      </c>
      <c r="I14" s="52"/>
      <c r="J14" s="52"/>
      <c r="K14" s="53"/>
      <c r="L14" s="54"/>
      <c r="M14" s="27"/>
    </row>
    <row r="15" spans="1:13" s="7" customFormat="1" ht="24.75" customHeight="1">
      <c r="A15" s="76"/>
      <c r="B15" s="31"/>
      <c r="C15" s="77"/>
      <c r="D15" s="31"/>
      <c r="E15" s="31"/>
      <c r="F15" s="141" t="s">
        <v>61</v>
      </c>
      <c r="G15" s="141"/>
      <c r="H15" s="107">
        <f>SUM(H12:H14)</f>
        <v>36272.93</v>
      </c>
      <c r="I15" s="79"/>
      <c r="J15" s="79"/>
      <c r="K15" s="79"/>
      <c r="L15" s="79"/>
    </row>
    <row r="16" spans="1:13" s="7" customFormat="1" ht="18" customHeight="1">
      <c r="A16" s="125" t="s">
        <v>123</v>
      </c>
      <c r="B16" s="125"/>
      <c r="C16" s="125"/>
      <c r="D16" s="81"/>
      <c r="E16" s="81"/>
      <c r="F16" s="21"/>
      <c r="G16" s="21"/>
      <c r="H16" s="21"/>
      <c r="I16" s="21"/>
      <c r="J16" s="21"/>
      <c r="K16" s="21"/>
      <c r="L16" s="21"/>
    </row>
    <row r="17" spans="1:12" s="82" customFormat="1" ht="14.25"/>
    <row r="18" spans="1:12" s="7" customFormat="1">
      <c r="A18" s="26"/>
      <c r="B18" s="26"/>
      <c r="C18" s="26"/>
      <c r="D18" s="26"/>
      <c r="E18" s="26"/>
      <c r="F18" s="26"/>
      <c r="G18" s="26"/>
      <c r="H18" s="26"/>
      <c r="I18" s="27"/>
      <c r="J18" s="27"/>
      <c r="K18" s="27"/>
    </row>
    <row r="19" spans="1:12" s="7" customFormat="1">
      <c r="A19" s="26"/>
      <c r="B19" s="26"/>
      <c r="C19" s="26"/>
      <c r="D19" s="26"/>
      <c r="E19" s="26"/>
      <c r="F19" s="26"/>
      <c r="G19" s="26"/>
      <c r="H19" s="26"/>
    </row>
    <row r="20" spans="1:12" s="7" customFormat="1" ht="6" customHeight="1">
      <c r="A20" s="26"/>
      <c r="B20" s="26"/>
      <c r="C20" s="26"/>
      <c r="D20" s="26"/>
      <c r="E20" s="26"/>
      <c r="F20" s="26"/>
      <c r="G20" s="26"/>
      <c r="H20" s="26"/>
    </row>
    <row r="21" spans="1:12" s="7" customFormat="1" ht="19.5" customHeight="1">
      <c r="A21" s="126" t="s">
        <v>62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</row>
    <row r="22" spans="1:12" s="7" customFormat="1">
      <c r="A22" s="26"/>
      <c r="B22" s="26"/>
      <c r="C22" s="26"/>
      <c r="D22" s="26"/>
      <c r="E22" s="26"/>
      <c r="F22" s="26"/>
      <c r="G22" s="26"/>
      <c r="H22" s="26"/>
    </row>
    <row r="23" spans="1:12" s="7" customFormat="1">
      <c r="A23" s="26"/>
      <c r="B23" s="26"/>
      <c r="C23" s="26"/>
      <c r="D23" s="26"/>
      <c r="E23" s="26"/>
      <c r="F23" s="26"/>
      <c r="G23" s="26"/>
      <c r="H23" s="26"/>
    </row>
    <row r="24" spans="1:12" s="7" customFormat="1">
      <c r="A24" s="26"/>
      <c r="B24" s="26"/>
      <c r="C24" s="26"/>
      <c r="D24" s="26"/>
      <c r="E24" s="26"/>
      <c r="F24" s="26"/>
      <c r="G24" s="26"/>
      <c r="H24" s="26"/>
    </row>
    <row r="25" spans="1:12" s="7" customFormat="1">
      <c r="A25" s="26"/>
      <c r="B25" s="26"/>
      <c r="C25" s="26"/>
      <c r="D25" s="26"/>
      <c r="E25" s="26"/>
      <c r="F25" s="26"/>
      <c r="G25" s="26"/>
      <c r="H25" s="26"/>
    </row>
    <row r="26" spans="1:12" s="7" customFormat="1" ht="14.25">
      <c r="A26" s="127"/>
      <c r="B26" s="127"/>
      <c r="C26" s="127"/>
      <c r="D26" s="127"/>
      <c r="E26" s="127"/>
      <c r="F26" s="127"/>
      <c r="G26" s="127"/>
      <c r="H26" s="127"/>
    </row>
    <row r="27" spans="1:12" s="7" customFormat="1" ht="14.25">
      <c r="A27" s="127"/>
      <c r="B27" s="127"/>
      <c r="C27" s="127"/>
      <c r="D27" s="127"/>
      <c r="E27" s="127"/>
      <c r="F27" s="127"/>
      <c r="G27" s="127"/>
      <c r="H27" s="127"/>
    </row>
    <row r="28" spans="1:12" s="7" customFormat="1" ht="14.25">
      <c r="A28" s="127"/>
      <c r="B28" s="127"/>
      <c r="C28" s="127"/>
      <c r="D28" s="127"/>
      <c r="E28" s="127"/>
      <c r="F28" s="127"/>
      <c r="G28" s="127"/>
      <c r="H28" s="127"/>
    </row>
    <row r="29" spans="1:12" s="7" customFormat="1">
      <c r="A29" s="26"/>
      <c r="B29" s="26"/>
      <c r="C29" s="26"/>
      <c r="D29" s="26"/>
      <c r="E29" s="26"/>
      <c r="F29" s="26"/>
      <c r="G29" s="26"/>
      <c r="H29" s="26"/>
    </row>
    <row r="30" spans="1:12" s="7" customFormat="1"/>
    <row r="31" spans="1:12" s="7" customFormat="1">
      <c r="A31" s="38"/>
      <c r="B31" s="2"/>
      <c r="C31" s="3"/>
      <c r="D31" s="4"/>
      <c r="E31" s="5"/>
      <c r="F31" s="6"/>
      <c r="G31" s="6"/>
      <c r="H31" s="6"/>
    </row>
    <row r="32" spans="1:12" s="7" customFormat="1">
      <c r="A32" s="38"/>
      <c r="B32" s="2"/>
      <c r="C32" s="3"/>
      <c r="D32" s="4"/>
      <c r="E32" s="5"/>
      <c r="F32" s="6"/>
      <c r="G32" s="6"/>
      <c r="H32" s="6"/>
    </row>
    <row r="33" spans="1:76" s="7" customFormat="1">
      <c r="A33" s="38"/>
      <c r="B33" s="2"/>
      <c r="C33" s="3"/>
      <c r="D33" s="4"/>
      <c r="E33" s="5"/>
      <c r="F33" s="6"/>
      <c r="G33" s="6"/>
      <c r="H33" s="6"/>
    </row>
    <row r="34" spans="1:76" s="7" customFormat="1">
      <c r="A34" s="38"/>
      <c r="B34" s="2"/>
      <c r="C34" s="3"/>
      <c r="D34" s="4"/>
      <c r="E34" s="5"/>
      <c r="F34" s="6"/>
      <c r="G34" s="6"/>
      <c r="H34" s="6"/>
    </row>
    <row r="35" spans="1:76" s="7" customFormat="1">
      <c r="A35" s="38"/>
      <c r="B35" s="2"/>
      <c r="C35" s="3"/>
      <c r="D35" s="4"/>
      <c r="E35" s="5"/>
      <c r="F35" s="6"/>
      <c r="G35" s="6"/>
      <c r="H35" s="6"/>
    </row>
    <row r="36" spans="1:76" s="7" customFormat="1">
      <c r="A36" s="38"/>
      <c r="B36" s="2"/>
      <c r="C36" s="3"/>
      <c r="D36" s="4"/>
      <c r="E36" s="5"/>
      <c r="F36" s="6"/>
      <c r="G36" s="6"/>
      <c r="H36" s="6"/>
    </row>
    <row r="37" spans="1:76" s="2" customFormat="1">
      <c r="A37" s="38"/>
      <c r="C37" s="3"/>
      <c r="D37" s="4"/>
      <c r="E37" s="5"/>
      <c r="F37" s="6"/>
      <c r="G37" s="6"/>
      <c r="H37" s="6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</row>
    <row r="38" spans="1:76" s="2" customFormat="1">
      <c r="A38" s="38"/>
      <c r="C38" s="3"/>
      <c r="D38" s="4"/>
      <c r="E38" s="5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</row>
    <row r="39" spans="1:76" s="2" customFormat="1">
      <c r="A39" s="38"/>
      <c r="C39" s="3"/>
      <c r="D39" s="4"/>
      <c r="E39" s="5"/>
      <c r="F39" s="6"/>
      <c r="G39" s="6"/>
      <c r="H39" s="6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</row>
    <row r="40" spans="1:76" s="2" customFormat="1">
      <c r="A40" s="38"/>
      <c r="C40" s="3"/>
      <c r="D40" s="4"/>
      <c r="E40" s="5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</row>
    <row r="41" spans="1:76" s="2" customFormat="1">
      <c r="A41" s="38"/>
      <c r="C41" s="3"/>
      <c r="D41" s="4"/>
      <c r="E41" s="5"/>
      <c r="F41" s="6"/>
      <c r="G41" s="6"/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</row>
    <row r="42" spans="1:76" s="2" customFormat="1">
      <c r="A42" s="38"/>
      <c r="C42" s="3"/>
      <c r="D42" s="4"/>
      <c r="E42" s="5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</row>
    <row r="43" spans="1:76" s="2" customFormat="1">
      <c r="A43" s="38"/>
      <c r="C43" s="3"/>
      <c r="D43" s="4"/>
      <c r="E43" s="5"/>
      <c r="F43" s="6"/>
      <c r="G43" s="6"/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</row>
    <row r="44" spans="1:76" s="2" customFormat="1">
      <c r="A44" s="38"/>
      <c r="C44" s="3"/>
      <c r="D44" s="4"/>
      <c r="E44" s="5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</row>
    <row r="45" spans="1:76" s="2" customFormat="1">
      <c r="A45" s="38"/>
      <c r="C45" s="3"/>
      <c r="D45" s="4"/>
      <c r="E45" s="5"/>
      <c r="F45" s="6"/>
      <c r="G45" s="6"/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</row>
    <row r="46" spans="1:76" s="2" customFormat="1">
      <c r="A46" s="38"/>
      <c r="C46" s="3"/>
      <c r="D46" s="4"/>
      <c r="E46" s="5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</row>
    <row r="47" spans="1:76" s="2" customFormat="1">
      <c r="A47" s="38"/>
      <c r="C47" s="3"/>
      <c r="D47" s="4"/>
      <c r="E47" s="5"/>
      <c r="F47" s="6"/>
      <c r="G47" s="6"/>
      <c r="H47" s="6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</row>
    <row r="48" spans="1:76" s="2" customFormat="1">
      <c r="A48" s="38"/>
      <c r="C48" s="3"/>
      <c r="D48" s="4"/>
      <c r="E48" s="5"/>
      <c r="F48" s="6"/>
      <c r="G48" s="6"/>
      <c r="H48" s="6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</row>
    <row r="49" spans="1:76" s="2" customFormat="1">
      <c r="A49" s="38"/>
      <c r="C49" s="3"/>
      <c r="D49" s="4"/>
      <c r="E49" s="5"/>
      <c r="F49" s="6"/>
      <c r="G49" s="6"/>
      <c r="H49" s="6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</row>
    <row r="50" spans="1:76" s="2" customFormat="1">
      <c r="A50" s="38"/>
      <c r="C50" s="3"/>
      <c r="D50" s="4"/>
      <c r="E50" s="5"/>
      <c r="F50" s="6"/>
      <c r="G50" s="6"/>
      <c r="H50" s="6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</row>
    <row r="51" spans="1:76" s="2" customFormat="1">
      <c r="A51" s="38"/>
      <c r="C51" s="3"/>
      <c r="D51" s="4"/>
      <c r="E51" s="5"/>
      <c r="F51" s="6"/>
      <c r="G51" s="6"/>
      <c r="H51" s="6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</row>
    <row r="52" spans="1:76" s="2" customFormat="1">
      <c r="A52" s="38"/>
      <c r="C52" s="3"/>
      <c r="D52" s="4"/>
      <c r="E52" s="5"/>
      <c r="F52" s="6"/>
      <c r="G52" s="6"/>
      <c r="H52" s="6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</row>
    <row r="53" spans="1:76" s="2" customFormat="1">
      <c r="A53" s="38"/>
      <c r="C53" s="3"/>
      <c r="D53" s="4"/>
      <c r="E53" s="5"/>
      <c r="F53" s="6"/>
      <c r="G53" s="6"/>
      <c r="H53" s="6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</row>
    <row r="54" spans="1:76" s="2" customFormat="1">
      <c r="A54" s="38"/>
      <c r="C54" s="3"/>
      <c r="D54" s="4"/>
      <c r="E54" s="5"/>
      <c r="F54" s="6"/>
      <c r="G54" s="6"/>
      <c r="H54" s="6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</row>
    <row r="55" spans="1:76" s="2" customFormat="1">
      <c r="A55" s="38"/>
      <c r="C55" s="3"/>
      <c r="D55" s="4"/>
      <c r="E55" s="5"/>
      <c r="F55" s="6"/>
      <c r="G55" s="6"/>
      <c r="H55" s="6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</row>
    <row r="56" spans="1:76" s="2" customFormat="1">
      <c r="A56" s="38"/>
      <c r="C56" s="3"/>
      <c r="D56" s="4"/>
      <c r="E56" s="5"/>
      <c r="F56" s="6"/>
      <c r="G56" s="6"/>
      <c r="H56" s="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</row>
    <row r="57" spans="1:76" s="2" customFormat="1">
      <c r="A57" s="38"/>
      <c r="C57" s="3"/>
      <c r="D57" s="4"/>
      <c r="E57" s="5"/>
      <c r="F57" s="6"/>
      <c r="G57" s="6"/>
      <c r="H57" s="6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</row>
    <row r="58" spans="1:76" s="2" customFormat="1">
      <c r="A58" s="38"/>
      <c r="C58" s="3"/>
      <c r="D58" s="4"/>
      <c r="E58" s="5"/>
      <c r="F58" s="6"/>
      <c r="G58" s="6"/>
      <c r="H58" s="6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</row>
    <row r="59" spans="1:76" s="2" customFormat="1">
      <c r="A59" s="38"/>
      <c r="C59" s="3"/>
      <c r="D59" s="4"/>
      <c r="E59" s="5"/>
      <c r="F59" s="6"/>
      <c r="G59" s="6"/>
      <c r="H59" s="6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</row>
    <row r="60" spans="1:76" s="2" customFormat="1">
      <c r="A60" s="38"/>
      <c r="C60" s="3"/>
      <c r="D60" s="4"/>
      <c r="E60" s="5"/>
      <c r="F60" s="6"/>
      <c r="G60" s="6"/>
      <c r="H60" s="6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</row>
    <row r="61" spans="1:76" s="2" customFormat="1">
      <c r="A61" s="38"/>
      <c r="C61" s="3"/>
      <c r="D61" s="4"/>
      <c r="E61" s="5"/>
      <c r="F61" s="6"/>
      <c r="G61" s="6"/>
      <c r="H61" s="6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</row>
    <row r="62" spans="1:76" s="2" customFormat="1">
      <c r="A62" s="38"/>
      <c r="C62" s="3"/>
      <c r="D62" s="4"/>
      <c r="E62" s="5"/>
      <c r="F62" s="6"/>
      <c r="G62" s="6"/>
      <c r="H62" s="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</row>
    <row r="63" spans="1:76" s="2" customFormat="1">
      <c r="A63" s="38"/>
      <c r="C63" s="3"/>
      <c r="D63" s="4"/>
      <c r="E63" s="5"/>
      <c r="F63" s="6"/>
      <c r="G63" s="6"/>
      <c r="H63" s="6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</row>
    <row r="64" spans="1:76" s="2" customFormat="1">
      <c r="A64" s="38"/>
      <c r="C64" s="3"/>
      <c r="D64" s="4"/>
      <c r="E64" s="5"/>
      <c r="F64" s="6"/>
      <c r="G64" s="6"/>
      <c r="H64" s="6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</row>
    <row r="65" spans="1:76" s="2" customFormat="1">
      <c r="A65" s="38"/>
      <c r="C65" s="3"/>
      <c r="D65" s="4"/>
      <c r="E65" s="5"/>
      <c r="F65" s="6"/>
      <c r="G65" s="6"/>
      <c r="H65" s="6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</row>
    <row r="66" spans="1:76" s="2" customFormat="1">
      <c r="A66" s="38"/>
      <c r="C66" s="3"/>
      <c r="D66" s="4"/>
      <c r="E66" s="5"/>
      <c r="F66" s="6"/>
      <c r="G66" s="6"/>
      <c r="H66" s="6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</row>
    <row r="67" spans="1:76" s="2" customFormat="1">
      <c r="A67" s="38"/>
      <c r="C67" s="3"/>
      <c r="D67" s="4"/>
      <c r="E67" s="5"/>
      <c r="F67" s="6"/>
      <c r="G67" s="6"/>
      <c r="H67" s="6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</row>
    <row r="68" spans="1:76" s="2" customFormat="1">
      <c r="A68" s="38"/>
      <c r="C68" s="3"/>
      <c r="D68" s="4"/>
      <c r="E68" s="5"/>
      <c r="F68" s="6"/>
      <c r="G68" s="6"/>
      <c r="H68" s="6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</row>
    <row r="69" spans="1:76" s="2" customFormat="1">
      <c r="A69" s="38"/>
      <c r="C69" s="3"/>
      <c r="D69" s="4"/>
      <c r="E69" s="5"/>
      <c r="F69" s="6"/>
      <c r="G69" s="6"/>
      <c r="H69" s="6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</row>
    <row r="70" spans="1:76" s="2" customFormat="1">
      <c r="A70" s="38"/>
      <c r="C70" s="3"/>
      <c r="D70" s="4"/>
      <c r="E70" s="5"/>
      <c r="F70" s="6"/>
      <c r="G70" s="6"/>
      <c r="H70" s="6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</row>
    <row r="71" spans="1:76" s="2" customFormat="1">
      <c r="A71" s="38"/>
      <c r="C71" s="3"/>
      <c r="D71" s="4"/>
      <c r="E71" s="5"/>
      <c r="F71" s="6"/>
      <c r="G71" s="6"/>
      <c r="H71" s="6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</row>
    <row r="72" spans="1:76" s="2" customFormat="1">
      <c r="A72" s="38"/>
      <c r="C72" s="3"/>
      <c r="D72" s="4"/>
      <c r="E72" s="5"/>
      <c r="F72" s="6"/>
      <c r="G72" s="6"/>
      <c r="H72" s="6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</row>
    <row r="73" spans="1:76" s="2" customFormat="1">
      <c r="A73" s="38"/>
      <c r="C73" s="3"/>
      <c r="D73" s="4"/>
      <c r="E73" s="5"/>
      <c r="F73" s="6"/>
      <c r="G73" s="6"/>
      <c r="H73" s="6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</row>
    <row r="74" spans="1:76" s="2" customFormat="1">
      <c r="A74" s="38"/>
      <c r="C74" s="3"/>
      <c r="D74" s="4"/>
      <c r="E74" s="5"/>
      <c r="F74" s="6"/>
      <c r="G74" s="6"/>
      <c r="H74" s="6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</row>
    <row r="75" spans="1:76" s="2" customFormat="1">
      <c r="A75" s="38"/>
      <c r="C75" s="3"/>
      <c r="D75" s="4"/>
      <c r="E75" s="5"/>
      <c r="F75" s="6"/>
      <c r="G75" s="6"/>
      <c r="H75" s="6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</row>
    <row r="76" spans="1:76" s="2" customFormat="1">
      <c r="A76" s="38"/>
      <c r="C76" s="3"/>
      <c r="D76" s="4"/>
      <c r="E76" s="5"/>
      <c r="F76" s="6"/>
      <c r="G76" s="6"/>
      <c r="H76" s="6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</row>
    <row r="77" spans="1:76" s="2" customFormat="1">
      <c r="A77" s="38"/>
      <c r="C77" s="3"/>
      <c r="D77" s="4"/>
      <c r="E77" s="5"/>
      <c r="F77" s="6"/>
      <c r="G77" s="6"/>
      <c r="H77" s="6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</row>
    <row r="78" spans="1:76" s="2" customFormat="1">
      <c r="A78" s="38"/>
      <c r="C78" s="3"/>
      <c r="D78" s="4"/>
      <c r="E78" s="5"/>
      <c r="F78" s="6"/>
      <c r="G78" s="6"/>
      <c r="H78" s="6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</row>
    <row r="79" spans="1:76" s="2" customFormat="1">
      <c r="A79" s="38"/>
      <c r="C79" s="3"/>
      <c r="D79" s="4"/>
      <c r="E79" s="5"/>
      <c r="F79" s="6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</row>
    <row r="80" spans="1:76" s="2" customFormat="1">
      <c r="A80" s="38"/>
      <c r="C80" s="3"/>
      <c r="D80" s="4"/>
      <c r="E80" s="5"/>
      <c r="F80" s="6"/>
      <c r="G80" s="6"/>
      <c r="H80" s="6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</row>
    <row r="81" spans="1:76" s="2" customFormat="1">
      <c r="A81" s="38"/>
      <c r="C81" s="3"/>
      <c r="D81" s="4"/>
      <c r="E81" s="5"/>
      <c r="F81" s="6"/>
      <c r="G81" s="6"/>
      <c r="H81" s="6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</row>
    <row r="82" spans="1:76" s="2" customFormat="1">
      <c r="A82" s="38"/>
      <c r="C82" s="3"/>
      <c r="D82" s="4"/>
      <c r="E82" s="5"/>
      <c r="F82" s="6"/>
      <c r="G82" s="6"/>
      <c r="H82" s="6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</row>
    <row r="83" spans="1:76" s="2" customFormat="1">
      <c r="A83" s="38"/>
      <c r="C83" s="3"/>
      <c r="D83" s="4"/>
      <c r="E83" s="5"/>
      <c r="F83" s="6"/>
      <c r="G83" s="6"/>
      <c r="H83" s="6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</row>
    <row r="84" spans="1:76" s="2" customFormat="1">
      <c r="A84" s="38"/>
      <c r="C84" s="3"/>
      <c r="D84" s="4"/>
      <c r="E84" s="5"/>
      <c r="F84" s="6"/>
      <c r="G84" s="6"/>
      <c r="H84" s="6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</row>
    <row r="85" spans="1:76" s="2" customFormat="1">
      <c r="A85" s="38"/>
      <c r="C85" s="3"/>
      <c r="D85" s="4"/>
      <c r="E85" s="5"/>
      <c r="F85" s="6"/>
      <c r="G85" s="6"/>
      <c r="H85" s="6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</row>
    <row r="86" spans="1:76" s="2" customFormat="1">
      <c r="A86" s="38"/>
      <c r="C86" s="3"/>
      <c r="D86" s="4"/>
      <c r="E86" s="5"/>
      <c r="F86" s="6"/>
      <c r="G86" s="6"/>
      <c r="H86" s="6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</row>
    <row r="87" spans="1:76" s="2" customFormat="1">
      <c r="A87" s="38"/>
      <c r="C87" s="3"/>
      <c r="D87" s="4"/>
      <c r="E87" s="5"/>
      <c r="F87" s="6"/>
      <c r="G87" s="6"/>
      <c r="H87" s="6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</row>
    <row r="88" spans="1:76" s="2" customFormat="1">
      <c r="A88" s="38"/>
      <c r="C88" s="3"/>
      <c r="D88" s="4"/>
      <c r="E88" s="5"/>
      <c r="F88" s="6"/>
      <c r="G88" s="6"/>
      <c r="H88" s="6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</row>
    <row r="89" spans="1:76" s="2" customFormat="1">
      <c r="A89" s="38"/>
      <c r="C89" s="3"/>
      <c r="D89" s="4"/>
      <c r="E89" s="5"/>
      <c r="F89" s="6"/>
      <c r="G89" s="6"/>
      <c r="H89" s="6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</row>
    <row r="90" spans="1:76" s="2" customFormat="1">
      <c r="A90" s="38"/>
      <c r="C90" s="3"/>
      <c r="D90" s="4"/>
      <c r="E90" s="5"/>
      <c r="F90" s="6"/>
      <c r="G90" s="6"/>
      <c r="H90" s="6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</row>
    <row r="91" spans="1:76" s="2" customFormat="1">
      <c r="A91" s="38"/>
      <c r="C91" s="3"/>
      <c r="D91" s="4"/>
      <c r="E91" s="5"/>
      <c r="F91" s="6"/>
      <c r="G91" s="6"/>
      <c r="H91" s="6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</row>
    <row r="92" spans="1:76" s="2" customFormat="1">
      <c r="A92" s="38"/>
      <c r="C92" s="3"/>
      <c r="D92" s="4"/>
      <c r="E92" s="5"/>
      <c r="F92" s="6"/>
      <c r="G92" s="6"/>
      <c r="H92" s="6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</row>
    <row r="93" spans="1:76" s="2" customFormat="1">
      <c r="A93" s="38"/>
      <c r="C93" s="3"/>
      <c r="D93" s="4"/>
      <c r="E93" s="5"/>
      <c r="F93" s="6"/>
      <c r="G93" s="6"/>
      <c r="H93" s="6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</row>
    <row r="94" spans="1:76" s="2" customFormat="1">
      <c r="A94" s="38"/>
      <c r="C94" s="3"/>
      <c r="D94" s="4"/>
      <c r="E94" s="5"/>
      <c r="F94" s="6"/>
      <c r="G94" s="6"/>
      <c r="H94" s="6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</row>
    <row r="95" spans="1:76" s="2" customFormat="1">
      <c r="A95" s="38"/>
      <c r="C95" s="3"/>
      <c r="D95" s="4"/>
      <c r="E95" s="5"/>
      <c r="F95" s="6"/>
      <c r="G95" s="6"/>
      <c r="H95" s="6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</row>
    <row r="96" spans="1:76" s="2" customFormat="1">
      <c r="A96" s="38"/>
      <c r="C96" s="3"/>
      <c r="D96" s="4"/>
      <c r="E96" s="5"/>
      <c r="F96" s="6"/>
      <c r="G96" s="6"/>
      <c r="H96" s="6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</row>
    <row r="97" spans="1:76" s="2" customFormat="1">
      <c r="A97" s="38"/>
      <c r="C97" s="3"/>
      <c r="D97" s="4"/>
      <c r="E97" s="5"/>
      <c r="F97" s="6"/>
      <c r="G97" s="6"/>
      <c r="H97" s="6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</row>
    <row r="98" spans="1:76" s="2" customFormat="1">
      <c r="A98" s="38"/>
      <c r="C98" s="3"/>
      <c r="D98" s="4"/>
      <c r="E98" s="5"/>
      <c r="F98" s="6"/>
      <c r="G98" s="6"/>
      <c r="H98" s="6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</row>
    <row r="99" spans="1:76" s="2" customFormat="1">
      <c r="A99" s="38"/>
      <c r="C99" s="3"/>
      <c r="D99" s="4"/>
      <c r="E99" s="5"/>
      <c r="F99" s="6"/>
      <c r="G99" s="6"/>
      <c r="H99" s="6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</row>
    <row r="100" spans="1:76" s="2" customFormat="1">
      <c r="A100" s="38"/>
      <c r="C100" s="3"/>
      <c r="D100" s="4"/>
      <c r="E100" s="5"/>
      <c r="F100" s="6"/>
      <c r="G100" s="6"/>
      <c r="H100" s="6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</row>
    <row r="101" spans="1:76" s="2" customFormat="1">
      <c r="A101" s="38"/>
      <c r="C101" s="3"/>
      <c r="D101" s="4"/>
      <c r="E101" s="5"/>
      <c r="F101" s="6"/>
      <c r="G101" s="6"/>
      <c r="H101" s="6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</row>
    <row r="102" spans="1:76" s="2" customFormat="1">
      <c r="A102" s="38"/>
      <c r="C102" s="3"/>
      <c r="D102" s="4"/>
      <c r="E102" s="5"/>
      <c r="F102" s="6"/>
      <c r="G102" s="6"/>
      <c r="H102" s="6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</row>
    <row r="103" spans="1:76" s="2" customFormat="1">
      <c r="A103" s="38"/>
      <c r="C103" s="3"/>
      <c r="D103" s="4"/>
      <c r="E103" s="5"/>
      <c r="F103" s="6"/>
      <c r="G103" s="6"/>
      <c r="H103" s="6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</row>
    <row r="104" spans="1:76" s="2" customFormat="1">
      <c r="A104" s="38"/>
      <c r="C104" s="3"/>
      <c r="D104" s="4"/>
      <c r="E104" s="5"/>
      <c r="F104" s="6"/>
      <c r="G104" s="6"/>
      <c r="H104" s="6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</row>
    <row r="105" spans="1:76" s="2" customFormat="1">
      <c r="A105" s="38"/>
      <c r="C105" s="3"/>
      <c r="D105" s="4"/>
      <c r="E105" s="5"/>
      <c r="F105" s="6"/>
      <c r="G105" s="6"/>
      <c r="H105" s="6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</row>
    <row r="106" spans="1:76" s="2" customFormat="1">
      <c r="A106" s="38"/>
      <c r="C106" s="3"/>
      <c r="D106" s="4"/>
      <c r="E106" s="5"/>
      <c r="F106" s="6"/>
      <c r="G106" s="6"/>
      <c r="H106" s="6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</row>
    <row r="107" spans="1:76" s="2" customFormat="1">
      <c r="A107" s="38"/>
      <c r="C107" s="3"/>
      <c r="D107" s="4"/>
      <c r="E107" s="5"/>
      <c r="F107" s="6"/>
      <c r="G107" s="6"/>
      <c r="H107" s="6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</row>
    <row r="108" spans="1:76" s="2" customFormat="1">
      <c r="A108" s="38"/>
      <c r="C108" s="3"/>
      <c r="D108" s="4"/>
      <c r="E108" s="5"/>
      <c r="F108" s="6"/>
      <c r="G108" s="6"/>
      <c r="H108" s="6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</row>
    <row r="109" spans="1:76">
      <c r="A109" s="38"/>
    </row>
    <row r="110" spans="1:76">
      <c r="A110" s="38"/>
    </row>
    <row r="111" spans="1:76">
      <c r="A111" s="38"/>
    </row>
    <row r="112" spans="1:76">
      <c r="A112" s="38"/>
    </row>
    <row r="113" spans="1:1">
      <c r="A113" s="38"/>
    </row>
    <row r="114" spans="1:1">
      <c r="A114" s="38"/>
    </row>
    <row r="115" spans="1:1">
      <c r="A115" s="39"/>
    </row>
  </sheetData>
  <mergeCells count="10">
    <mergeCell ref="A8:H8"/>
    <mergeCell ref="I8:L9"/>
    <mergeCell ref="A9:H9"/>
    <mergeCell ref="A10:H10"/>
    <mergeCell ref="F15:G15"/>
    <mergeCell ref="A16:C16"/>
    <mergeCell ref="A21:L21"/>
    <mergeCell ref="A26:H26"/>
    <mergeCell ref="A27:H27"/>
    <mergeCell ref="A28:H28"/>
  </mergeCells>
  <printOptions horizontalCentered="1"/>
  <pageMargins left="0.19685039370078741" right="0.19685039370078741" top="0.43307086614173229" bottom="0.19685039370078741" header="0.51181102362204722" footer="0.51181102362204722"/>
  <pageSetup paperSize="9" scale="83" firstPageNumber="0" orientation="landscape" horizontalDpi="300" verticalDpi="300" r:id="rId1"/>
  <colBreaks count="1" manualBreakCount="1">
    <brk id="1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11"/>
  <sheetViews>
    <sheetView showGridLines="0" zoomScale="75" zoomScaleNormal="75" workbookViewId="0">
      <selection activeCell="E47" sqref="E47"/>
    </sheetView>
  </sheetViews>
  <sheetFormatPr defaultColWidth="8.7109375" defaultRowHeight="12.75"/>
  <cols>
    <col min="1" max="1" width="7.42578125" style="1" customWidth="1"/>
    <col min="2" max="2" width="30" style="2" customWidth="1"/>
    <col min="3" max="3" width="26.7109375" style="2" customWidth="1"/>
    <col min="4" max="4" width="78.7109375" style="3" customWidth="1"/>
    <col min="5" max="5" width="6.28515625" style="4" customWidth="1"/>
    <col min="6" max="6" width="7.28515625" style="5" customWidth="1"/>
    <col min="7" max="7" width="19.28515625" style="6" customWidth="1"/>
    <col min="8" max="8" width="16.140625" style="6" customWidth="1"/>
    <col min="9" max="9" width="19.140625" style="6" customWidth="1"/>
    <col min="10" max="10" width="29.85546875" style="7" customWidth="1"/>
    <col min="11" max="13" width="20" style="7" customWidth="1"/>
    <col min="14" max="77" width="11.5703125" style="7" customWidth="1"/>
  </cols>
  <sheetData>
    <row r="1" spans="1:13">
      <c r="A1" s="7"/>
      <c r="B1" s="7"/>
      <c r="C1" s="7"/>
      <c r="D1" s="7"/>
      <c r="E1" s="7"/>
      <c r="F1" s="7"/>
      <c r="G1" s="7"/>
      <c r="H1" s="7"/>
      <c r="I1" s="7"/>
    </row>
    <row r="2" spans="1:13">
      <c r="A2" s="7"/>
      <c r="B2" s="7"/>
      <c r="C2" s="7"/>
      <c r="D2" s="7"/>
      <c r="E2" s="7"/>
      <c r="F2" s="7"/>
      <c r="G2" s="7"/>
      <c r="H2" s="7"/>
      <c r="I2" s="7"/>
    </row>
    <row r="3" spans="1:13" ht="15.75" customHeight="1">
      <c r="A3" s="7"/>
      <c r="B3" s="7"/>
      <c r="C3" s="7"/>
      <c r="D3" s="7"/>
      <c r="E3" s="7"/>
      <c r="F3" s="7"/>
      <c r="G3" s="7"/>
      <c r="H3" s="7"/>
      <c r="I3" s="7"/>
    </row>
    <row r="4" spans="1:13" ht="15" customHeight="1">
      <c r="A4" s="7"/>
      <c r="B4" s="7"/>
      <c r="C4" s="7"/>
      <c r="D4" s="7"/>
      <c r="E4" s="7"/>
      <c r="F4" s="7"/>
      <c r="G4" s="7"/>
      <c r="H4" s="7"/>
      <c r="I4" s="7"/>
    </row>
    <row r="5" spans="1:13" ht="15" customHeight="1">
      <c r="A5" s="7"/>
      <c r="B5" s="7"/>
      <c r="C5" s="7"/>
      <c r="D5" s="7"/>
      <c r="E5" s="7"/>
      <c r="F5" s="7"/>
      <c r="G5" s="7"/>
      <c r="H5" s="7"/>
      <c r="I5" s="7"/>
    </row>
    <row r="6" spans="1:13" ht="15" customHeight="1">
      <c r="A6" s="7"/>
      <c r="B6" s="7"/>
      <c r="C6" s="7"/>
      <c r="D6" s="7"/>
      <c r="E6" s="7"/>
      <c r="F6" s="7"/>
      <c r="G6" s="7"/>
      <c r="H6" s="7"/>
      <c r="I6" s="7"/>
    </row>
    <row r="7" spans="1:13" ht="37.5" customHeight="1">
      <c r="A7" s="7"/>
      <c r="B7" s="7"/>
      <c r="C7" s="7"/>
      <c r="D7" s="7"/>
      <c r="E7" s="7"/>
      <c r="F7" s="7"/>
      <c r="G7" s="7"/>
      <c r="H7" s="7"/>
      <c r="I7" s="7"/>
    </row>
    <row r="8" spans="1:13" ht="19.5" customHeight="1">
      <c r="A8" s="139" t="s">
        <v>63</v>
      </c>
      <c r="B8" s="139"/>
      <c r="C8" s="139"/>
      <c r="D8" s="139"/>
      <c r="E8" s="139"/>
      <c r="F8" s="139"/>
      <c r="G8" s="139"/>
      <c r="H8" s="139"/>
      <c r="I8" s="139"/>
      <c r="J8" s="140" t="s">
        <v>64</v>
      </c>
      <c r="K8" s="140"/>
      <c r="L8" s="140"/>
      <c r="M8" s="140"/>
    </row>
    <row r="9" spans="1:13" ht="15" customHeight="1">
      <c r="A9" s="128" t="s">
        <v>24</v>
      </c>
      <c r="B9" s="128"/>
      <c r="C9" s="128"/>
      <c r="D9" s="128"/>
      <c r="E9" s="128"/>
      <c r="F9" s="128"/>
      <c r="G9" s="128"/>
      <c r="H9" s="128"/>
      <c r="I9" s="128"/>
      <c r="J9" s="140"/>
      <c r="K9" s="140"/>
      <c r="L9" s="140"/>
      <c r="M9" s="140"/>
    </row>
    <row r="10" spans="1:13" ht="8.25" customHeight="1">
      <c r="A10" s="11"/>
      <c r="B10" s="11"/>
      <c r="C10" s="11"/>
      <c r="D10" s="11"/>
      <c r="E10" s="11"/>
      <c r="F10" s="11"/>
      <c r="G10" s="11"/>
      <c r="H10" s="11"/>
      <c r="I10" s="11"/>
      <c r="J10" s="83"/>
      <c r="K10" s="84"/>
      <c r="L10" s="84"/>
      <c r="M10" s="85"/>
    </row>
    <row r="11" spans="1:13" ht="60">
      <c r="A11" s="42" t="s">
        <v>4</v>
      </c>
      <c r="B11" s="42" t="s">
        <v>25</v>
      </c>
      <c r="C11" s="42" t="s">
        <v>26</v>
      </c>
      <c r="D11" s="43" t="s">
        <v>27</v>
      </c>
      <c r="E11" s="42" t="s">
        <v>28</v>
      </c>
      <c r="F11" s="42" t="s">
        <v>29</v>
      </c>
      <c r="G11" s="44" t="s">
        <v>30</v>
      </c>
      <c r="H11" s="45" t="s">
        <v>65</v>
      </c>
      <c r="I11" s="44" t="s">
        <v>32</v>
      </c>
      <c r="J11" s="45" t="s">
        <v>124</v>
      </c>
      <c r="K11" s="45" t="s">
        <v>67</v>
      </c>
      <c r="L11" s="45" t="s">
        <v>68</v>
      </c>
      <c r="M11" s="45" t="s">
        <v>36</v>
      </c>
    </row>
    <row r="12" spans="1:13" s="7" customFormat="1" ht="15">
      <c r="A12" s="42">
        <v>1</v>
      </c>
      <c r="B12" s="86" t="s">
        <v>74</v>
      </c>
      <c r="C12" s="86" t="s">
        <v>69</v>
      </c>
      <c r="D12" s="87" t="s">
        <v>125</v>
      </c>
      <c r="E12" s="86" t="s">
        <v>28</v>
      </c>
      <c r="F12" s="86">
        <v>1</v>
      </c>
      <c r="G12" s="74">
        <f>M12/1.25</f>
        <v>3640</v>
      </c>
      <c r="H12" s="74">
        <f>M12</f>
        <v>4550</v>
      </c>
      <c r="I12" s="74">
        <f>F12*ROUND(H12,2)</f>
        <v>4550</v>
      </c>
      <c r="J12" s="74">
        <v>4100</v>
      </c>
      <c r="K12" s="74">
        <v>3700</v>
      </c>
      <c r="L12" s="74">
        <v>5850</v>
      </c>
      <c r="M12" s="74">
        <f>(J12+K12+L12)/3</f>
        <v>4550</v>
      </c>
    </row>
    <row r="13" spans="1:13" s="7" customFormat="1" ht="18" customHeight="1">
      <c r="A13" s="81"/>
      <c r="B13" s="96"/>
      <c r="C13" s="97"/>
      <c r="D13" s="98"/>
      <c r="E13" s="81"/>
      <c r="F13" s="81"/>
      <c r="G13" s="21"/>
      <c r="H13" s="21"/>
      <c r="I13" s="21"/>
      <c r="J13" s="21"/>
      <c r="K13" s="21"/>
      <c r="L13" s="21"/>
      <c r="M13" s="21"/>
    </row>
    <row r="14" spans="1:13" s="7" customFormat="1"/>
    <row r="15" spans="1:13" s="24" customFormat="1" ht="30" customHeight="1">
      <c r="A15" s="142" t="s">
        <v>126</v>
      </c>
      <c r="B15" s="142"/>
      <c r="C15" s="142"/>
      <c r="D15" s="142"/>
      <c r="E15" s="143"/>
      <c r="F15" s="143"/>
      <c r="G15" s="143"/>
      <c r="H15" s="21"/>
      <c r="I15" s="23"/>
    </row>
    <row r="16" spans="1:13" s="7" customFormat="1">
      <c r="A16" s="26"/>
      <c r="B16" s="26"/>
      <c r="C16" s="26"/>
      <c r="D16" s="26"/>
      <c r="E16" s="26"/>
      <c r="F16" s="26"/>
      <c r="G16" s="26"/>
      <c r="H16" s="26"/>
      <c r="I16" s="26"/>
      <c r="J16" s="27"/>
      <c r="K16" s="27"/>
      <c r="L16" s="27"/>
    </row>
    <row r="17" spans="1:13" s="7" customFormat="1" ht="19.5" customHeight="1">
      <c r="A17" s="126" t="s">
        <v>127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</row>
    <row r="18" spans="1:13" s="7" customFormat="1">
      <c r="A18" s="26"/>
      <c r="B18" s="26"/>
      <c r="C18" s="26"/>
      <c r="D18" s="26"/>
      <c r="E18" s="26"/>
      <c r="F18" s="26"/>
      <c r="G18" s="26"/>
      <c r="H18" s="26"/>
      <c r="I18" s="26"/>
    </row>
    <row r="19" spans="1:13" s="7" customFormat="1">
      <c r="A19" s="26"/>
      <c r="B19" s="26"/>
      <c r="C19" s="26"/>
      <c r="D19" s="26"/>
      <c r="E19" s="26"/>
      <c r="F19" s="26"/>
      <c r="G19" s="26"/>
      <c r="H19" s="26"/>
      <c r="I19" s="26"/>
    </row>
    <row r="20" spans="1:13" s="7" customFormat="1">
      <c r="A20" s="26"/>
      <c r="B20" s="26"/>
      <c r="C20" s="26"/>
      <c r="D20" s="26"/>
      <c r="E20" s="26"/>
      <c r="F20" s="26"/>
      <c r="G20" s="26"/>
      <c r="H20" s="26"/>
      <c r="I20" s="26"/>
    </row>
    <row r="21" spans="1:13" s="7" customFormat="1">
      <c r="A21" s="26"/>
      <c r="B21" s="26"/>
      <c r="C21" s="26"/>
      <c r="D21" s="26"/>
      <c r="E21" s="26"/>
      <c r="F21" s="26"/>
      <c r="G21" s="26"/>
      <c r="H21" s="26"/>
      <c r="I21" s="26"/>
    </row>
    <row r="22" spans="1:13" s="7" customFormat="1" ht="14.25">
      <c r="A22" s="127"/>
      <c r="B22" s="127"/>
      <c r="C22" s="127"/>
      <c r="D22" s="127"/>
      <c r="E22" s="127"/>
      <c r="F22" s="127"/>
      <c r="G22" s="127"/>
      <c r="H22" s="127"/>
      <c r="I22" s="127"/>
    </row>
    <row r="23" spans="1:13" s="7" customFormat="1" ht="14.25">
      <c r="A23" s="127"/>
      <c r="B23" s="127"/>
      <c r="C23" s="127"/>
      <c r="D23" s="127"/>
      <c r="E23" s="127"/>
      <c r="F23" s="127"/>
      <c r="G23" s="127"/>
      <c r="H23" s="127"/>
      <c r="I23" s="127"/>
    </row>
    <row r="24" spans="1:13" s="7" customFormat="1" ht="14.25">
      <c r="A24" s="127"/>
      <c r="B24" s="127"/>
      <c r="C24" s="127"/>
      <c r="D24" s="127"/>
      <c r="E24" s="127"/>
      <c r="F24" s="127"/>
      <c r="G24" s="127"/>
      <c r="H24" s="127"/>
      <c r="I24" s="127"/>
    </row>
    <row r="25" spans="1:13" s="7" customFormat="1">
      <c r="A25" s="26"/>
      <c r="B25" s="26"/>
      <c r="C25" s="26"/>
      <c r="D25" s="26"/>
      <c r="E25" s="26"/>
      <c r="F25" s="26"/>
      <c r="G25" s="26"/>
      <c r="H25" s="26"/>
      <c r="I25" s="26"/>
    </row>
    <row r="26" spans="1:13" s="7" customFormat="1"/>
    <row r="27" spans="1:13" s="7" customFormat="1">
      <c r="A27" s="38"/>
      <c r="B27" s="2"/>
      <c r="C27" s="2"/>
      <c r="D27" s="3"/>
      <c r="E27" s="4"/>
      <c r="F27" s="5"/>
      <c r="G27" s="6"/>
      <c r="H27" s="6"/>
      <c r="I27" s="6"/>
    </row>
    <row r="28" spans="1:13" s="7" customFormat="1">
      <c r="A28" s="38"/>
      <c r="B28" s="2"/>
      <c r="C28" s="2"/>
      <c r="D28" s="3"/>
      <c r="E28" s="4"/>
      <c r="F28" s="5"/>
      <c r="G28" s="6"/>
      <c r="H28" s="6"/>
      <c r="I28" s="6"/>
    </row>
    <row r="29" spans="1:13" s="7" customFormat="1">
      <c r="A29" s="38"/>
      <c r="B29" s="2"/>
      <c r="C29" s="2"/>
      <c r="D29" s="3"/>
      <c r="E29" s="4"/>
      <c r="F29" s="5"/>
      <c r="G29" s="6"/>
      <c r="H29" s="6"/>
      <c r="I29" s="6"/>
    </row>
    <row r="30" spans="1:13" s="7" customFormat="1">
      <c r="A30" s="38"/>
      <c r="B30" s="2"/>
      <c r="C30" s="2"/>
      <c r="D30" s="3"/>
      <c r="E30" s="4"/>
      <c r="F30" s="5"/>
      <c r="G30" s="6"/>
      <c r="H30" s="6"/>
      <c r="I30" s="6"/>
    </row>
    <row r="31" spans="1:13" s="7" customFormat="1">
      <c r="A31" s="38"/>
      <c r="B31" s="2"/>
      <c r="C31" s="2"/>
      <c r="D31" s="3"/>
      <c r="E31" s="4"/>
      <c r="F31" s="5"/>
      <c r="G31" s="6"/>
      <c r="H31" s="6"/>
      <c r="I31" s="6"/>
    </row>
    <row r="32" spans="1:13" s="7" customFormat="1">
      <c r="A32" s="38"/>
      <c r="B32" s="2"/>
      <c r="C32" s="2"/>
      <c r="D32" s="3"/>
      <c r="E32" s="4"/>
      <c r="F32" s="5"/>
      <c r="G32" s="6"/>
      <c r="H32" s="6"/>
      <c r="I32" s="6"/>
    </row>
    <row r="33" spans="1:77" s="2" customFormat="1">
      <c r="A33" s="38"/>
      <c r="D33" s="3"/>
      <c r="E33" s="4"/>
      <c r="F33" s="5"/>
      <c r="G33" s="6"/>
      <c r="H33" s="6"/>
      <c r="I33" s="6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</row>
    <row r="34" spans="1:77" s="2" customFormat="1">
      <c r="A34" s="38"/>
      <c r="D34" s="3"/>
      <c r="E34" s="4"/>
      <c r="F34" s="5"/>
      <c r="G34" s="6"/>
      <c r="H34" s="6"/>
      <c r="I34" s="6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</row>
    <row r="35" spans="1:77" s="2" customFormat="1">
      <c r="A35" s="38"/>
      <c r="D35" s="3"/>
      <c r="E35" s="4"/>
      <c r="F35" s="5"/>
      <c r="G35" s="6"/>
      <c r="H35" s="6"/>
      <c r="I35" s="6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</row>
    <row r="36" spans="1:77" s="2" customFormat="1">
      <c r="A36" s="38"/>
      <c r="D36" s="3"/>
      <c r="E36" s="4"/>
      <c r="F36" s="5"/>
      <c r="G36" s="6"/>
      <c r="H36" s="6"/>
      <c r="I36" s="6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</row>
    <row r="37" spans="1:77" s="2" customFormat="1">
      <c r="A37" s="38"/>
      <c r="D37" s="3"/>
      <c r="E37" s="4"/>
      <c r="F37" s="5"/>
      <c r="G37" s="6"/>
      <c r="H37" s="6"/>
      <c r="I37" s="6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</row>
    <row r="38" spans="1:77" s="2" customFormat="1">
      <c r="A38" s="38"/>
      <c r="D38" s="3"/>
      <c r="E38" s="4"/>
      <c r="F38" s="5"/>
      <c r="G38" s="6"/>
      <c r="H38" s="6"/>
      <c r="I38" s="6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</row>
    <row r="39" spans="1:77" s="2" customFormat="1">
      <c r="A39" s="38"/>
      <c r="D39" s="3"/>
      <c r="E39" s="4"/>
      <c r="F39" s="5"/>
      <c r="G39" s="6"/>
      <c r="H39" s="6"/>
      <c r="I39" s="6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</row>
    <row r="40" spans="1:77" s="2" customFormat="1">
      <c r="A40" s="38"/>
      <c r="D40" s="3"/>
      <c r="E40" s="4"/>
      <c r="F40" s="5"/>
      <c r="G40" s="6"/>
      <c r="H40" s="6"/>
      <c r="I40" s="6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</row>
    <row r="41" spans="1:77" s="2" customFormat="1">
      <c r="A41" s="38"/>
      <c r="D41" s="3"/>
      <c r="E41" s="4"/>
      <c r="F41" s="5"/>
      <c r="G41" s="6"/>
      <c r="H41" s="6"/>
      <c r="I41" s="6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</row>
    <row r="42" spans="1:77" s="2" customFormat="1">
      <c r="A42" s="38"/>
      <c r="D42" s="3"/>
      <c r="E42" s="4"/>
      <c r="F42" s="5"/>
      <c r="G42" s="6"/>
      <c r="H42" s="6"/>
      <c r="I42" s="6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</row>
    <row r="43" spans="1:77" s="2" customFormat="1">
      <c r="A43" s="38"/>
      <c r="D43" s="3"/>
      <c r="E43" s="4"/>
      <c r="F43" s="5"/>
      <c r="G43" s="6"/>
      <c r="H43" s="6"/>
      <c r="I43" s="6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</row>
    <row r="44" spans="1:77" s="2" customFormat="1">
      <c r="A44" s="38"/>
      <c r="D44" s="3"/>
      <c r="E44" s="4"/>
      <c r="F44" s="5"/>
      <c r="G44" s="6"/>
      <c r="H44" s="6"/>
      <c r="I44" s="6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</row>
    <row r="45" spans="1:77" s="2" customFormat="1">
      <c r="A45" s="38"/>
      <c r="D45" s="3"/>
      <c r="E45" s="4"/>
      <c r="F45" s="5"/>
      <c r="G45" s="6"/>
      <c r="H45" s="6"/>
      <c r="I45" s="6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</row>
    <row r="46" spans="1:77" s="2" customFormat="1">
      <c r="A46" s="38"/>
      <c r="D46" s="3"/>
      <c r="E46" s="4"/>
      <c r="F46" s="5"/>
      <c r="G46" s="6"/>
      <c r="H46" s="6"/>
      <c r="I46" s="6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</row>
    <row r="47" spans="1:77" s="2" customFormat="1">
      <c r="A47" s="38"/>
      <c r="D47" s="3"/>
      <c r="E47" s="4"/>
      <c r="F47" s="5"/>
      <c r="G47" s="6"/>
      <c r="H47" s="6"/>
      <c r="I47" s="6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</row>
    <row r="48" spans="1:77" s="2" customFormat="1">
      <c r="A48" s="38"/>
      <c r="D48" s="3"/>
      <c r="E48" s="4"/>
      <c r="F48" s="5"/>
      <c r="G48" s="6"/>
      <c r="H48" s="6"/>
      <c r="I48" s="6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</row>
    <row r="49" spans="1:77" s="2" customFormat="1">
      <c r="A49" s="38"/>
      <c r="D49" s="3"/>
      <c r="E49" s="4"/>
      <c r="F49" s="5"/>
      <c r="G49" s="6"/>
      <c r="H49" s="6"/>
      <c r="I49" s="6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</row>
    <row r="50" spans="1:77" s="2" customFormat="1">
      <c r="A50" s="38"/>
      <c r="D50" s="3"/>
      <c r="E50" s="4"/>
      <c r="F50" s="5"/>
      <c r="G50" s="6"/>
      <c r="H50" s="6"/>
      <c r="I50" s="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</row>
    <row r="51" spans="1:77" s="2" customFormat="1">
      <c r="A51" s="38"/>
      <c r="D51" s="3"/>
      <c r="E51" s="4"/>
      <c r="F51" s="5"/>
      <c r="G51" s="6"/>
      <c r="H51" s="6"/>
      <c r="I51" s="6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</row>
    <row r="52" spans="1:77" s="2" customFormat="1">
      <c r="A52" s="38"/>
      <c r="D52" s="3"/>
      <c r="E52" s="4"/>
      <c r="F52" s="5"/>
      <c r="G52" s="6"/>
      <c r="H52" s="6"/>
      <c r="I52" s="6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</row>
    <row r="53" spans="1:77" s="2" customFormat="1">
      <c r="A53" s="38"/>
      <c r="D53" s="3"/>
      <c r="E53" s="4"/>
      <c r="F53" s="5"/>
      <c r="G53" s="6"/>
      <c r="H53" s="6"/>
      <c r="I53" s="6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</row>
    <row r="54" spans="1:77" s="2" customFormat="1">
      <c r="A54" s="38"/>
      <c r="D54" s="3"/>
      <c r="E54" s="4"/>
      <c r="F54" s="5"/>
      <c r="G54" s="6"/>
      <c r="H54" s="6"/>
      <c r="I54" s="6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</row>
    <row r="55" spans="1:77" s="2" customFormat="1">
      <c r="A55" s="38"/>
      <c r="D55" s="3"/>
      <c r="E55" s="4"/>
      <c r="F55" s="5"/>
      <c r="G55" s="6"/>
      <c r="H55" s="6"/>
      <c r="I55" s="6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</row>
    <row r="56" spans="1:77" s="2" customFormat="1">
      <c r="A56" s="38"/>
      <c r="D56" s="3"/>
      <c r="E56" s="4"/>
      <c r="F56" s="5"/>
      <c r="G56" s="6"/>
      <c r="H56" s="6"/>
      <c r="I56" s="6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</row>
    <row r="57" spans="1:77" s="2" customFormat="1">
      <c r="A57" s="38"/>
      <c r="D57" s="3"/>
      <c r="E57" s="4"/>
      <c r="F57" s="5"/>
      <c r="G57" s="6"/>
      <c r="H57" s="6"/>
      <c r="I57" s="6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</row>
    <row r="58" spans="1:77" s="2" customFormat="1">
      <c r="A58" s="38"/>
      <c r="D58" s="3"/>
      <c r="E58" s="4"/>
      <c r="F58" s="5"/>
      <c r="G58" s="6"/>
      <c r="H58" s="6"/>
      <c r="I58" s="6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</row>
    <row r="59" spans="1:77" s="2" customFormat="1">
      <c r="A59" s="38"/>
      <c r="D59" s="3"/>
      <c r="E59" s="4"/>
      <c r="F59" s="5"/>
      <c r="G59" s="6"/>
      <c r="H59" s="6"/>
      <c r="I59" s="6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</row>
    <row r="60" spans="1:77" s="2" customFormat="1">
      <c r="A60" s="38"/>
      <c r="D60" s="3"/>
      <c r="E60" s="4"/>
      <c r="F60" s="5"/>
      <c r="G60" s="6"/>
      <c r="H60" s="6"/>
      <c r="I60" s="6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</row>
    <row r="61" spans="1:77" s="2" customFormat="1">
      <c r="A61" s="38"/>
      <c r="D61" s="3"/>
      <c r="E61" s="4"/>
      <c r="F61" s="5"/>
      <c r="G61" s="6"/>
      <c r="H61" s="6"/>
      <c r="I61" s="6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</row>
    <row r="62" spans="1:77" s="2" customFormat="1">
      <c r="A62" s="38"/>
      <c r="D62" s="3"/>
      <c r="E62" s="4"/>
      <c r="F62" s="5"/>
      <c r="G62" s="6"/>
      <c r="H62" s="6"/>
      <c r="I62" s="6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</row>
    <row r="63" spans="1:77" s="2" customFormat="1">
      <c r="A63" s="38"/>
      <c r="D63" s="3"/>
      <c r="E63" s="4"/>
      <c r="F63" s="5"/>
      <c r="G63" s="6"/>
      <c r="H63" s="6"/>
      <c r="I63" s="6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</row>
    <row r="64" spans="1:77" s="2" customFormat="1">
      <c r="A64" s="38"/>
      <c r="D64" s="3"/>
      <c r="E64" s="4"/>
      <c r="F64" s="5"/>
      <c r="G64" s="6"/>
      <c r="H64" s="6"/>
      <c r="I64" s="6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</row>
    <row r="65" spans="1:77" s="2" customFormat="1">
      <c r="A65" s="38"/>
      <c r="D65" s="3"/>
      <c r="E65" s="4"/>
      <c r="F65" s="5"/>
      <c r="G65" s="6"/>
      <c r="H65" s="6"/>
      <c r="I65" s="6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</row>
    <row r="66" spans="1:77" s="2" customFormat="1">
      <c r="A66" s="38"/>
      <c r="D66" s="3"/>
      <c r="E66" s="4"/>
      <c r="F66" s="5"/>
      <c r="G66" s="6"/>
      <c r="H66" s="6"/>
      <c r="I66" s="6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</row>
    <row r="67" spans="1:77" s="2" customFormat="1">
      <c r="A67" s="38"/>
      <c r="D67" s="3"/>
      <c r="E67" s="4"/>
      <c r="F67" s="5"/>
      <c r="G67" s="6"/>
      <c r="H67" s="6"/>
      <c r="I67" s="6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</row>
    <row r="68" spans="1:77" s="2" customFormat="1">
      <c r="A68" s="38"/>
      <c r="D68" s="3"/>
      <c r="E68" s="4"/>
      <c r="F68" s="5"/>
      <c r="G68" s="6"/>
      <c r="H68" s="6"/>
      <c r="I68" s="6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</row>
    <row r="69" spans="1:77" s="2" customFormat="1">
      <c r="A69" s="38"/>
      <c r="D69" s="3"/>
      <c r="E69" s="4"/>
      <c r="F69" s="5"/>
      <c r="G69" s="6"/>
      <c r="H69" s="6"/>
      <c r="I69" s="6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</row>
    <row r="70" spans="1:77" s="2" customFormat="1">
      <c r="A70" s="38"/>
      <c r="D70" s="3"/>
      <c r="E70" s="4"/>
      <c r="F70" s="5"/>
      <c r="G70" s="6"/>
      <c r="H70" s="6"/>
      <c r="I70" s="6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</row>
    <row r="71" spans="1:77" s="2" customFormat="1">
      <c r="A71" s="38"/>
      <c r="D71" s="3"/>
      <c r="E71" s="4"/>
      <c r="F71" s="5"/>
      <c r="G71" s="6"/>
      <c r="H71" s="6"/>
      <c r="I71" s="6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</row>
    <row r="72" spans="1:77" s="2" customFormat="1">
      <c r="A72" s="38"/>
      <c r="D72" s="3"/>
      <c r="E72" s="4"/>
      <c r="F72" s="5"/>
      <c r="G72" s="6"/>
      <c r="H72" s="6"/>
      <c r="I72" s="6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</row>
    <row r="73" spans="1:77" s="2" customFormat="1">
      <c r="A73" s="38"/>
      <c r="D73" s="3"/>
      <c r="E73" s="4"/>
      <c r="F73" s="5"/>
      <c r="G73" s="6"/>
      <c r="H73" s="6"/>
      <c r="I73" s="6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</row>
    <row r="74" spans="1:77" s="2" customFormat="1">
      <c r="A74" s="38"/>
      <c r="D74" s="3"/>
      <c r="E74" s="4"/>
      <c r="F74" s="5"/>
      <c r="G74" s="6"/>
      <c r="H74" s="6"/>
      <c r="I74" s="6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</row>
    <row r="75" spans="1:77" s="2" customFormat="1">
      <c r="A75" s="38"/>
      <c r="D75" s="3"/>
      <c r="E75" s="4"/>
      <c r="F75" s="5"/>
      <c r="G75" s="6"/>
      <c r="H75" s="6"/>
      <c r="I75" s="6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</row>
    <row r="76" spans="1:77" s="2" customFormat="1">
      <c r="A76" s="38"/>
      <c r="D76" s="3"/>
      <c r="E76" s="4"/>
      <c r="F76" s="5"/>
      <c r="G76" s="6"/>
      <c r="H76" s="6"/>
      <c r="I76" s="6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</row>
    <row r="77" spans="1:77" s="2" customFormat="1">
      <c r="A77" s="38"/>
      <c r="D77" s="3"/>
      <c r="E77" s="4"/>
      <c r="F77" s="5"/>
      <c r="G77" s="6"/>
      <c r="H77" s="6"/>
      <c r="I77" s="6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</row>
    <row r="78" spans="1:77" s="2" customFormat="1">
      <c r="A78" s="38"/>
      <c r="D78" s="3"/>
      <c r="E78" s="4"/>
      <c r="F78" s="5"/>
      <c r="G78" s="6"/>
      <c r="H78" s="6"/>
      <c r="I78" s="6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</row>
    <row r="79" spans="1:77" s="2" customFormat="1">
      <c r="A79" s="38"/>
      <c r="D79" s="3"/>
      <c r="E79" s="4"/>
      <c r="F79" s="5"/>
      <c r="G79" s="6"/>
      <c r="H79" s="6"/>
      <c r="I79" s="6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</row>
    <row r="80" spans="1:77" s="2" customFormat="1">
      <c r="A80" s="38"/>
      <c r="D80" s="3"/>
      <c r="E80" s="4"/>
      <c r="F80" s="5"/>
      <c r="G80" s="6"/>
      <c r="H80" s="6"/>
      <c r="I80" s="6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</row>
    <row r="81" spans="1:77" s="2" customFormat="1">
      <c r="A81" s="38"/>
      <c r="D81" s="3"/>
      <c r="E81" s="4"/>
      <c r="F81" s="5"/>
      <c r="G81" s="6"/>
      <c r="H81" s="6"/>
      <c r="I81" s="6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</row>
    <row r="82" spans="1:77" s="2" customFormat="1">
      <c r="A82" s="38"/>
      <c r="D82" s="3"/>
      <c r="E82" s="4"/>
      <c r="F82" s="5"/>
      <c r="G82" s="6"/>
      <c r="H82" s="6"/>
      <c r="I82" s="6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</row>
    <row r="83" spans="1:77" s="2" customFormat="1">
      <c r="A83" s="38"/>
      <c r="D83" s="3"/>
      <c r="E83" s="4"/>
      <c r="F83" s="5"/>
      <c r="G83" s="6"/>
      <c r="H83" s="6"/>
      <c r="I83" s="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</row>
    <row r="84" spans="1:77" s="2" customFormat="1">
      <c r="A84" s="38"/>
      <c r="D84" s="3"/>
      <c r="E84" s="4"/>
      <c r="F84" s="5"/>
      <c r="G84" s="6"/>
      <c r="H84" s="6"/>
      <c r="I84" s="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</row>
    <row r="85" spans="1:77" s="2" customFormat="1">
      <c r="A85" s="38"/>
      <c r="D85" s="3"/>
      <c r="E85" s="4"/>
      <c r="F85" s="5"/>
      <c r="G85" s="6"/>
      <c r="H85" s="6"/>
      <c r="I85" s="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</row>
    <row r="86" spans="1:77" s="2" customFormat="1">
      <c r="A86" s="38"/>
      <c r="D86" s="3"/>
      <c r="E86" s="4"/>
      <c r="F86" s="5"/>
      <c r="G86" s="6"/>
      <c r="H86" s="6"/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</row>
    <row r="87" spans="1:77" s="2" customFormat="1">
      <c r="A87" s="38"/>
      <c r="D87" s="3"/>
      <c r="E87" s="4"/>
      <c r="F87" s="5"/>
      <c r="G87" s="6"/>
      <c r="H87" s="6"/>
      <c r="I87" s="6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</row>
    <row r="88" spans="1:77" s="2" customFormat="1">
      <c r="A88" s="38"/>
      <c r="D88" s="3"/>
      <c r="E88" s="4"/>
      <c r="F88" s="5"/>
      <c r="G88" s="6"/>
      <c r="H88" s="6"/>
      <c r="I88" s="6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</row>
    <row r="89" spans="1:77" s="2" customFormat="1">
      <c r="A89" s="38"/>
      <c r="D89" s="3"/>
      <c r="E89" s="4"/>
      <c r="F89" s="5"/>
      <c r="G89" s="6"/>
      <c r="H89" s="6"/>
      <c r="I89" s="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</row>
    <row r="90" spans="1:77" s="2" customFormat="1">
      <c r="A90" s="38"/>
      <c r="D90" s="3"/>
      <c r="E90" s="4"/>
      <c r="F90" s="5"/>
      <c r="G90" s="6"/>
      <c r="H90" s="6"/>
      <c r="I90" s="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</row>
    <row r="91" spans="1:77" s="2" customFormat="1">
      <c r="A91" s="38"/>
      <c r="D91" s="3"/>
      <c r="E91" s="4"/>
      <c r="F91" s="5"/>
      <c r="G91" s="6"/>
      <c r="H91" s="6"/>
      <c r="I91" s="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</row>
    <row r="92" spans="1:77" s="2" customFormat="1">
      <c r="A92" s="38"/>
      <c r="D92" s="3"/>
      <c r="E92" s="4"/>
      <c r="F92" s="5"/>
      <c r="G92" s="6"/>
      <c r="H92" s="6"/>
      <c r="I92" s="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</row>
    <row r="93" spans="1:77" s="2" customFormat="1">
      <c r="A93" s="38"/>
      <c r="D93" s="3"/>
      <c r="E93" s="4"/>
      <c r="F93" s="5"/>
      <c r="G93" s="6"/>
      <c r="H93" s="6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</row>
    <row r="94" spans="1:77" s="2" customFormat="1">
      <c r="A94" s="38"/>
      <c r="D94" s="3"/>
      <c r="E94" s="4"/>
      <c r="F94" s="5"/>
      <c r="G94" s="6"/>
      <c r="H94" s="6"/>
      <c r="I94" s="6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</row>
    <row r="95" spans="1:77" s="2" customFormat="1">
      <c r="A95" s="38"/>
      <c r="D95" s="3"/>
      <c r="E95" s="4"/>
      <c r="F95" s="5"/>
      <c r="G95" s="6"/>
      <c r="H95" s="6"/>
      <c r="I95" s="6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</row>
    <row r="96" spans="1:77" s="2" customFormat="1">
      <c r="A96" s="38"/>
      <c r="D96" s="3"/>
      <c r="E96" s="4"/>
      <c r="F96" s="5"/>
      <c r="G96" s="6"/>
      <c r="H96" s="6"/>
      <c r="I96" s="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</row>
    <row r="97" spans="1:77" s="2" customFormat="1">
      <c r="A97" s="38"/>
      <c r="D97" s="3"/>
      <c r="E97" s="4"/>
      <c r="F97" s="5"/>
      <c r="G97" s="6"/>
      <c r="H97" s="6"/>
      <c r="I97" s="6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</row>
    <row r="98" spans="1:77" s="2" customFormat="1">
      <c r="A98" s="38"/>
      <c r="D98" s="3"/>
      <c r="E98" s="4"/>
      <c r="F98" s="5"/>
      <c r="G98" s="6"/>
      <c r="H98" s="6"/>
      <c r="I98" s="6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</row>
    <row r="99" spans="1:77" s="2" customFormat="1">
      <c r="A99" s="38"/>
      <c r="D99" s="3"/>
      <c r="E99" s="4"/>
      <c r="F99" s="5"/>
      <c r="G99" s="6"/>
      <c r="H99" s="6"/>
      <c r="I99" s="6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</row>
    <row r="100" spans="1:77" s="2" customFormat="1">
      <c r="A100" s="38"/>
      <c r="D100" s="3"/>
      <c r="E100" s="4"/>
      <c r="F100" s="5"/>
      <c r="G100" s="6"/>
      <c r="H100" s="6"/>
      <c r="I100" s="6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</row>
    <row r="101" spans="1:77" s="2" customFormat="1">
      <c r="A101" s="38"/>
      <c r="D101" s="3"/>
      <c r="E101" s="4"/>
      <c r="F101" s="5"/>
      <c r="G101" s="6"/>
      <c r="H101" s="6"/>
      <c r="I101" s="6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</row>
    <row r="102" spans="1:77" s="2" customFormat="1">
      <c r="A102" s="38"/>
      <c r="D102" s="3"/>
      <c r="E102" s="4"/>
      <c r="F102" s="5"/>
      <c r="G102" s="6"/>
      <c r="H102" s="6"/>
      <c r="I102" s="6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</row>
    <row r="103" spans="1:77" s="2" customFormat="1">
      <c r="A103" s="38"/>
      <c r="D103" s="3"/>
      <c r="E103" s="4"/>
      <c r="F103" s="5"/>
      <c r="G103" s="6"/>
      <c r="H103" s="6"/>
      <c r="I103" s="6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</row>
    <row r="104" spans="1:77" s="2" customFormat="1">
      <c r="A104" s="38"/>
      <c r="D104" s="3"/>
      <c r="E104" s="4"/>
      <c r="F104" s="5"/>
      <c r="G104" s="6"/>
      <c r="H104" s="6"/>
      <c r="I104" s="6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</row>
    <row r="105" spans="1:77" s="2" customFormat="1">
      <c r="A105" s="38"/>
      <c r="D105" s="3"/>
      <c r="E105" s="4"/>
      <c r="F105" s="5"/>
      <c r="G105" s="6"/>
      <c r="H105" s="6"/>
      <c r="I105" s="6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</row>
    <row r="106" spans="1:77" s="2" customFormat="1">
      <c r="A106" s="38"/>
      <c r="D106" s="3"/>
      <c r="E106" s="4"/>
      <c r="F106" s="5"/>
      <c r="G106" s="6"/>
      <c r="H106" s="6"/>
      <c r="I106" s="6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</row>
    <row r="107" spans="1:77" s="2" customFormat="1">
      <c r="A107" s="38"/>
      <c r="D107" s="3"/>
      <c r="E107" s="4"/>
      <c r="F107" s="5"/>
      <c r="G107" s="6"/>
      <c r="H107" s="6"/>
      <c r="I107" s="6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</row>
    <row r="108" spans="1:77" s="2" customFormat="1">
      <c r="A108" s="38"/>
      <c r="D108" s="3"/>
      <c r="E108" s="4"/>
      <c r="F108" s="5"/>
      <c r="G108" s="6"/>
      <c r="H108" s="6"/>
      <c r="I108" s="6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</row>
    <row r="109" spans="1:77" s="2" customFormat="1">
      <c r="A109" s="38"/>
      <c r="D109" s="3"/>
      <c r="E109" s="4"/>
      <c r="F109" s="5"/>
      <c r="G109" s="6"/>
      <c r="H109" s="6"/>
      <c r="I109" s="6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</row>
    <row r="110" spans="1:77" s="2" customFormat="1">
      <c r="A110" s="38"/>
      <c r="D110" s="3"/>
      <c r="E110" s="4"/>
      <c r="F110" s="5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</row>
    <row r="111" spans="1:77" s="2" customFormat="1">
      <c r="A111" s="39"/>
      <c r="D111" s="3"/>
      <c r="E111" s="4"/>
      <c r="F111" s="5"/>
      <c r="G111" s="6"/>
      <c r="H111" s="6"/>
      <c r="I111" s="6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</row>
  </sheetData>
  <mergeCells count="9">
    <mergeCell ref="A17:M17"/>
    <mergeCell ref="A22:I22"/>
    <mergeCell ref="A23:I23"/>
    <mergeCell ref="A24:I24"/>
    <mergeCell ref="A8:I8"/>
    <mergeCell ref="J8:M9"/>
    <mergeCell ref="A9:I9"/>
    <mergeCell ref="A15:D15"/>
    <mergeCell ref="E15:G15"/>
  </mergeCells>
  <printOptions horizontalCentered="1" gridLines="1"/>
  <pageMargins left="0.196527777777778" right="0.196527777777778" top="0.196527777777778" bottom="0.196527777777778" header="0.51180555555555496" footer="0.51180555555555496"/>
  <pageSetup paperSize="9" scale="49" firstPageNumber="0" orientation="landscape" horizontalDpi="300" verticalDpi="300"/>
  <colBreaks count="1" manualBreakCount="1">
    <brk id="13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184</vt:i4>
      </vt:variant>
    </vt:vector>
  </HeadingPairs>
  <TitlesOfParts>
    <vt:vector size="189" baseType="lpstr">
      <vt:lpstr>CRONOGRAMA</vt:lpstr>
      <vt:lpstr>PLANILHA ORÇAMENTÁRIA</vt:lpstr>
      <vt:lpstr>COMPOSIÇÕES</vt:lpstr>
      <vt:lpstr>PLANILHA ORÇAMENTÁRIA_APROVAÇÃO</vt:lpstr>
      <vt:lpstr>PREÇO MERCADO_APROVAÇÃO NA CONC</vt:lpstr>
      <vt:lpstr>COMPOSIÇÕES!__xlnm_Print_Area</vt:lpstr>
      <vt:lpstr>CRONOGRAMA!__xlnm_Print_Area</vt:lpstr>
      <vt:lpstr>'PLANILHA ORÇAMENTÁRIA'!__xlnm_Print_Area</vt:lpstr>
      <vt:lpstr>'PLANILHA ORÇAMENTÁRIA_APROVAÇÃO'!__xlnm_Print_Area</vt:lpstr>
      <vt:lpstr>'PREÇO MERCADO_APROVAÇÃO NA CONC'!__xlnm_Print_Area</vt:lpstr>
      <vt:lpstr>COMPOSIÇÕES!__xlnm_Print_Area_0</vt:lpstr>
      <vt:lpstr>CRONOGRAMA!__xlnm_Print_Area_0</vt:lpstr>
      <vt:lpstr>'PLANILHA ORÇAMENTÁRIA'!__xlnm_Print_Area_0</vt:lpstr>
      <vt:lpstr>'PLANILHA ORÇAMENTÁRIA_APROVAÇÃO'!__xlnm_Print_Area_0</vt:lpstr>
      <vt:lpstr>'PREÇO MERCADO_APROVAÇÃO NA CONC'!__xlnm_Print_Area_0</vt:lpstr>
      <vt:lpstr>COMPOSIÇÕES!__xlnm_Print_Area_0_0</vt:lpstr>
      <vt:lpstr>CRONOGRAMA!__xlnm_Print_Area_0_0</vt:lpstr>
      <vt:lpstr>'PLANILHA ORÇAMENTÁRIA'!__xlnm_Print_Area_0_0</vt:lpstr>
      <vt:lpstr>'PLANILHA ORÇAMENTÁRIA_APROVAÇÃO'!__xlnm_Print_Area_0_0</vt:lpstr>
      <vt:lpstr>'PREÇO MERCADO_APROVAÇÃO NA CONC'!__xlnm_Print_Area_0_0</vt:lpstr>
      <vt:lpstr>COMPOSIÇÕES!__xlnm_Print_Area_0_0_0</vt:lpstr>
      <vt:lpstr>CRONOGRAMA!__xlnm_Print_Area_0_0_0</vt:lpstr>
      <vt:lpstr>'PLANILHA ORÇAMENTÁRIA'!__xlnm_Print_Area_0_0_0</vt:lpstr>
      <vt:lpstr>'PLANILHA ORÇAMENTÁRIA_APROVAÇÃO'!__xlnm_Print_Area_0_0_0</vt:lpstr>
      <vt:lpstr>'PREÇO MERCADO_APROVAÇÃO NA CONC'!__xlnm_Print_Area_0_0_0</vt:lpstr>
      <vt:lpstr>COMPOSIÇÕES!__xlnm_Print_Area_0_0_0_0</vt:lpstr>
      <vt:lpstr>CRONOGRAMA!__xlnm_Print_Area_0_0_0_0</vt:lpstr>
      <vt:lpstr>'PLANILHA ORÇAMENTÁRIA'!__xlnm_Print_Area_0_0_0_0</vt:lpstr>
      <vt:lpstr>'PLANILHA ORÇAMENTÁRIA_APROVAÇÃO'!__xlnm_Print_Area_0_0_0_0</vt:lpstr>
      <vt:lpstr>'PREÇO MERCADO_APROVAÇÃO NA CONC'!__xlnm_Print_Area_0_0_0_0</vt:lpstr>
      <vt:lpstr>COMPOSIÇÕES!__xlnm_Print_Area_0_0_0_0_0</vt:lpstr>
      <vt:lpstr>CRONOGRAMA!__xlnm_Print_Area_0_0_0_0_0</vt:lpstr>
      <vt:lpstr>'PLANILHA ORÇAMENTÁRIA'!__xlnm_Print_Area_0_0_0_0_0</vt:lpstr>
      <vt:lpstr>'PLANILHA ORÇAMENTÁRIA_APROVAÇÃO'!__xlnm_Print_Area_0_0_0_0_0</vt:lpstr>
      <vt:lpstr>'PREÇO MERCADO_APROVAÇÃO NA CONC'!__xlnm_Print_Area_0_0_0_0_0</vt:lpstr>
      <vt:lpstr>COMPOSIÇÕES!__xlnm_Print_Area_0_0_0_0_0_0</vt:lpstr>
      <vt:lpstr>CRONOGRAMA!__xlnm_Print_Area_0_0_0_0_0_0</vt:lpstr>
      <vt:lpstr>'PLANILHA ORÇAMENTÁRIA'!__xlnm_Print_Area_0_0_0_0_0_0</vt:lpstr>
      <vt:lpstr>'PLANILHA ORÇAMENTÁRIA_APROVAÇÃO'!__xlnm_Print_Area_0_0_0_0_0_0</vt:lpstr>
      <vt:lpstr>'PREÇO MERCADO_APROVAÇÃO NA CONC'!__xlnm_Print_Area_0_0_0_0_0_0</vt:lpstr>
      <vt:lpstr>COMPOSIÇÕES!__xlnm_Print_Area_0_0_0_0_0_0_0</vt:lpstr>
      <vt:lpstr>CRONOGRAMA!__xlnm_Print_Area_0_0_0_0_0_0_0</vt:lpstr>
      <vt:lpstr>'PLANILHA ORÇAMENTÁRIA'!__xlnm_Print_Area_0_0_0_0_0_0_0</vt:lpstr>
      <vt:lpstr>'PLANILHA ORÇAMENTÁRIA_APROVAÇÃO'!__xlnm_Print_Area_0_0_0_0_0_0_0</vt:lpstr>
      <vt:lpstr>'PREÇO MERCADO_APROVAÇÃO NA CONC'!__xlnm_Print_Area_0_0_0_0_0_0_0</vt:lpstr>
      <vt:lpstr>COMPOSIÇÕES!__xlnm_Print_Area_0_0_0_0_0_0_0_0</vt:lpstr>
      <vt:lpstr>CRONOGRAMA!__xlnm_Print_Area_0_0_0_0_0_0_0_0</vt:lpstr>
      <vt:lpstr>'PLANILHA ORÇAMENTÁRIA'!__xlnm_Print_Area_0_0_0_0_0_0_0_0</vt:lpstr>
      <vt:lpstr>'PLANILHA ORÇAMENTÁRIA_APROVAÇÃO'!__xlnm_Print_Area_0_0_0_0_0_0_0_0</vt:lpstr>
      <vt:lpstr>'PREÇO MERCADO_APROVAÇÃO NA CONC'!__xlnm_Print_Area_0_0_0_0_0_0_0_0</vt:lpstr>
      <vt:lpstr>COMPOSIÇÕES!__xlnm_Print_Area_0_0_0_0_0_0_0_0_0</vt:lpstr>
      <vt:lpstr>CRONOGRAMA!__xlnm_Print_Area_0_0_0_0_0_0_0_0_0</vt:lpstr>
      <vt:lpstr>'PLANILHA ORÇAMENTÁRIA'!__xlnm_Print_Area_0_0_0_0_0_0_0_0_0</vt:lpstr>
      <vt:lpstr>'PLANILHA ORÇAMENTÁRIA_APROVAÇÃO'!__xlnm_Print_Area_0_0_0_0_0_0_0_0_0</vt:lpstr>
      <vt:lpstr>'PREÇO MERCADO_APROVAÇÃO NA CONC'!__xlnm_Print_Area_0_0_0_0_0_0_0_0_0</vt:lpstr>
      <vt:lpstr>COMPOSIÇÕES!__xlnm_Print_Area_0_0_0_0_0_0_0_0_0_0</vt:lpstr>
      <vt:lpstr>CRONOGRAMA!__xlnm_Print_Area_0_0_0_0_0_0_0_0_0_0</vt:lpstr>
      <vt:lpstr>'PLANILHA ORÇAMENTÁRIA'!__xlnm_Print_Area_0_0_0_0_0_0_0_0_0_0</vt:lpstr>
      <vt:lpstr>'PLANILHA ORÇAMENTÁRIA_APROVAÇÃO'!__xlnm_Print_Area_0_0_0_0_0_0_0_0_0_0</vt:lpstr>
      <vt:lpstr>'PREÇO MERCADO_APROVAÇÃO NA CONC'!__xlnm_Print_Area_0_0_0_0_0_0_0_0_0_0</vt:lpstr>
      <vt:lpstr>COMPOSIÇÕES!__xlnm_Print_Area_0_0_0_0_0_0_0_0_0_0_0</vt:lpstr>
      <vt:lpstr>CRONOGRAMA!__xlnm_Print_Area_0_0_0_0_0_0_0_0_0_0_0</vt:lpstr>
      <vt:lpstr>'PLANILHA ORÇAMENTÁRIA'!__xlnm_Print_Area_0_0_0_0_0_0_0_0_0_0_0</vt:lpstr>
      <vt:lpstr>'PLANILHA ORÇAMENTÁRIA_APROVAÇÃO'!__xlnm_Print_Area_0_0_0_0_0_0_0_0_0_0_0</vt:lpstr>
      <vt:lpstr>'PREÇO MERCADO_APROVAÇÃO NA CONC'!__xlnm_Print_Area_0_0_0_0_0_0_0_0_0_0_0</vt:lpstr>
      <vt:lpstr>COMPOSIÇÕES!__xlnm_Print_Area_0_0_0_0_0_0_0_0_0_0_0_0</vt:lpstr>
      <vt:lpstr>CRONOGRAMA!__xlnm_Print_Area_0_0_0_0_0_0_0_0_0_0_0_0</vt:lpstr>
      <vt:lpstr>'PLANILHA ORÇAMENTÁRIA'!__xlnm_Print_Area_0_0_0_0_0_0_0_0_0_0_0_0</vt:lpstr>
      <vt:lpstr>'PLANILHA ORÇAMENTÁRIA_APROVAÇÃO'!__xlnm_Print_Area_0_0_0_0_0_0_0_0_0_0_0_0</vt:lpstr>
      <vt:lpstr>'PREÇO MERCADO_APROVAÇÃO NA CONC'!__xlnm_Print_Area_0_0_0_0_0_0_0_0_0_0_0_0</vt:lpstr>
      <vt:lpstr>COMPOSIÇÕES!__xlnm_Print_Area_0_0_0_0_0_0_0_0_0_0_0_0_0</vt:lpstr>
      <vt:lpstr>CRONOGRAMA!__xlnm_Print_Area_0_0_0_0_0_0_0_0_0_0_0_0_0</vt:lpstr>
      <vt:lpstr>'PLANILHA ORÇAMENTÁRIA'!__xlnm_Print_Area_0_0_0_0_0_0_0_0_0_0_0_0_0</vt:lpstr>
      <vt:lpstr>'PLANILHA ORÇAMENTÁRIA_APROVAÇÃO'!__xlnm_Print_Area_0_0_0_0_0_0_0_0_0_0_0_0_0</vt:lpstr>
      <vt:lpstr>'PREÇO MERCADO_APROVAÇÃO NA CONC'!__xlnm_Print_Area_0_0_0_0_0_0_0_0_0_0_0_0_0</vt:lpstr>
      <vt:lpstr>COMPOSIÇÕES!__xlnm_Print_Area_0_0_0_0_0_0_0_0_0_0_0_0_0_0</vt:lpstr>
      <vt:lpstr>CRONOGRAMA!__xlnm_Print_Area_0_0_0_0_0_0_0_0_0_0_0_0_0_0</vt:lpstr>
      <vt:lpstr>'PLANILHA ORÇAMENTÁRIA'!__xlnm_Print_Area_0_0_0_0_0_0_0_0_0_0_0_0_0_0</vt:lpstr>
      <vt:lpstr>'PLANILHA ORÇAMENTÁRIA_APROVAÇÃO'!__xlnm_Print_Area_0_0_0_0_0_0_0_0_0_0_0_0_0_0</vt:lpstr>
      <vt:lpstr>'PREÇO MERCADO_APROVAÇÃO NA CONC'!__xlnm_Print_Area_0_0_0_0_0_0_0_0_0_0_0_0_0_0</vt:lpstr>
      <vt:lpstr>COMPOSIÇÕES!__xlnm_Print_Area_0_0_0_0_0_0_0_0_0_0_0_0_0_0_0</vt:lpstr>
      <vt:lpstr>CRONOGRAMA!__xlnm_Print_Area_0_0_0_0_0_0_0_0_0_0_0_0_0_0_0</vt:lpstr>
      <vt:lpstr>'PLANILHA ORÇAMENTÁRIA'!__xlnm_Print_Area_0_0_0_0_0_0_0_0_0_0_0_0_0_0_0</vt:lpstr>
      <vt:lpstr>'PLANILHA ORÇAMENTÁRIA_APROVAÇÃO'!__xlnm_Print_Area_0_0_0_0_0_0_0_0_0_0_0_0_0_0_0</vt:lpstr>
      <vt:lpstr>'PREÇO MERCADO_APROVAÇÃO NA CONC'!__xlnm_Print_Area_0_0_0_0_0_0_0_0_0_0_0_0_0_0_0</vt:lpstr>
      <vt:lpstr>COMPOSIÇÕES!__xlnm_Print_Area_0_0_0_0_0_0_0_0_0_0_0_0_0_0_0_0</vt:lpstr>
      <vt:lpstr>CRONOGRAMA!__xlnm_Print_Area_0_0_0_0_0_0_0_0_0_0_0_0_0_0_0_0</vt:lpstr>
      <vt:lpstr>'PLANILHA ORÇAMENTÁRIA'!__xlnm_Print_Area_0_0_0_0_0_0_0_0_0_0_0_0_0_0_0_0</vt:lpstr>
      <vt:lpstr>'PLANILHA ORÇAMENTÁRIA_APROVAÇÃO'!__xlnm_Print_Area_0_0_0_0_0_0_0_0_0_0_0_0_0_0_0_0</vt:lpstr>
      <vt:lpstr>'PREÇO MERCADO_APROVAÇÃO NA CONC'!__xlnm_Print_Area_0_0_0_0_0_0_0_0_0_0_0_0_0_0_0_0</vt:lpstr>
      <vt:lpstr>COMPOSIÇÕES!__xlnm_Print_Titles</vt:lpstr>
      <vt:lpstr>CRONOGRAMA!__xlnm_Print_Titles</vt:lpstr>
      <vt:lpstr>'PLANILHA ORÇAMENTÁRIA'!__xlnm_Print_Titles</vt:lpstr>
      <vt:lpstr>'PLANILHA ORÇAMENTÁRIA_APROVAÇÃO'!__xlnm_Print_Titles</vt:lpstr>
      <vt:lpstr>'PREÇO MERCADO_APROVAÇÃO NA CONC'!__xlnm_Print_Titles</vt:lpstr>
      <vt:lpstr>COMPOSIÇÕES!__xlnm_Print_Titles_0</vt:lpstr>
      <vt:lpstr>CRONOGRAMA!__xlnm_Print_Titles_0</vt:lpstr>
      <vt:lpstr>'PLANILHA ORÇAMENTÁRIA'!__xlnm_Print_Titles_0</vt:lpstr>
      <vt:lpstr>'PLANILHA ORÇAMENTÁRIA_APROVAÇÃO'!__xlnm_Print_Titles_0</vt:lpstr>
      <vt:lpstr>'PREÇO MERCADO_APROVAÇÃO NA CONC'!__xlnm_Print_Titles_0</vt:lpstr>
      <vt:lpstr>COMPOSIÇÕES!__xlnm_Print_Titles_0_0</vt:lpstr>
      <vt:lpstr>CRONOGRAMA!__xlnm_Print_Titles_0_0</vt:lpstr>
      <vt:lpstr>'PLANILHA ORÇAMENTÁRIA'!__xlnm_Print_Titles_0_0</vt:lpstr>
      <vt:lpstr>'PLANILHA ORÇAMENTÁRIA_APROVAÇÃO'!__xlnm_Print_Titles_0_0</vt:lpstr>
      <vt:lpstr>'PREÇO MERCADO_APROVAÇÃO NA CONC'!__xlnm_Print_Titles_0_0</vt:lpstr>
      <vt:lpstr>COMPOSIÇÕES!__xlnm_Print_Titles_0_0_0</vt:lpstr>
      <vt:lpstr>CRONOGRAMA!__xlnm_Print_Titles_0_0_0</vt:lpstr>
      <vt:lpstr>'PLANILHA ORÇAMENTÁRIA'!__xlnm_Print_Titles_0_0_0</vt:lpstr>
      <vt:lpstr>'PLANILHA ORÇAMENTÁRIA_APROVAÇÃO'!__xlnm_Print_Titles_0_0_0</vt:lpstr>
      <vt:lpstr>'PREÇO MERCADO_APROVAÇÃO NA CONC'!__xlnm_Print_Titles_0_0_0</vt:lpstr>
      <vt:lpstr>COMPOSIÇÕES!__xlnm_Print_Titles_0_0_0_0</vt:lpstr>
      <vt:lpstr>CRONOGRAMA!__xlnm_Print_Titles_0_0_0_0</vt:lpstr>
      <vt:lpstr>'PLANILHA ORÇAMENTÁRIA'!__xlnm_Print_Titles_0_0_0_0</vt:lpstr>
      <vt:lpstr>'PLANILHA ORÇAMENTÁRIA_APROVAÇÃO'!__xlnm_Print_Titles_0_0_0_0</vt:lpstr>
      <vt:lpstr>'PREÇO MERCADO_APROVAÇÃO NA CONC'!__xlnm_Print_Titles_0_0_0_0</vt:lpstr>
      <vt:lpstr>COMPOSIÇÕES!__xlnm_Print_Titles_0_0_0_0_0</vt:lpstr>
      <vt:lpstr>CRONOGRAMA!__xlnm_Print_Titles_0_0_0_0_0</vt:lpstr>
      <vt:lpstr>'PLANILHA ORÇAMENTÁRIA'!__xlnm_Print_Titles_0_0_0_0_0</vt:lpstr>
      <vt:lpstr>'PLANILHA ORÇAMENTÁRIA_APROVAÇÃO'!__xlnm_Print_Titles_0_0_0_0_0</vt:lpstr>
      <vt:lpstr>'PREÇO MERCADO_APROVAÇÃO NA CONC'!__xlnm_Print_Titles_0_0_0_0_0</vt:lpstr>
      <vt:lpstr>COMPOSIÇÕES!__xlnm_Print_Titles_0_0_0_0_0_0</vt:lpstr>
      <vt:lpstr>CRONOGRAMA!__xlnm_Print_Titles_0_0_0_0_0_0</vt:lpstr>
      <vt:lpstr>'PLANILHA ORÇAMENTÁRIA'!__xlnm_Print_Titles_0_0_0_0_0_0</vt:lpstr>
      <vt:lpstr>'PLANILHA ORÇAMENTÁRIA_APROVAÇÃO'!__xlnm_Print_Titles_0_0_0_0_0_0</vt:lpstr>
      <vt:lpstr>'PREÇO MERCADO_APROVAÇÃO NA CONC'!__xlnm_Print_Titles_0_0_0_0_0_0</vt:lpstr>
      <vt:lpstr>COMPOSIÇÕES!__xlnm_Print_Titles_0_0_0_0_0_0_0</vt:lpstr>
      <vt:lpstr>CRONOGRAMA!__xlnm_Print_Titles_0_0_0_0_0_0_0</vt:lpstr>
      <vt:lpstr>'PLANILHA ORÇAMENTÁRIA'!__xlnm_Print_Titles_0_0_0_0_0_0_0</vt:lpstr>
      <vt:lpstr>'PLANILHA ORÇAMENTÁRIA_APROVAÇÃO'!__xlnm_Print_Titles_0_0_0_0_0_0_0</vt:lpstr>
      <vt:lpstr>'PREÇO MERCADO_APROVAÇÃO NA CONC'!__xlnm_Print_Titles_0_0_0_0_0_0_0</vt:lpstr>
      <vt:lpstr>COMPOSIÇÕES!__xlnm_Print_Titles_0_0_0_0_0_0_0_0</vt:lpstr>
      <vt:lpstr>CRONOGRAMA!__xlnm_Print_Titles_0_0_0_0_0_0_0_0</vt:lpstr>
      <vt:lpstr>'PLANILHA ORÇAMENTÁRIA'!__xlnm_Print_Titles_0_0_0_0_0_0_0_0</vt:lpstr>
      <vt:lpstr>'PLANILHA ORÇAMENTÁRIA_APROVAÇÃO'!__xlnm_Print_Titles_0_0_0_0_0_0_0_0</vt:lpstr>
      <vt:lpstr>'PREÇO MERCADO_APROVAÇÃO NA CONC'!__xlnm_Print_Titles_0_0_0_0_0_0_0_0</vt:lpstr>
      <vt:lpstr>COMPOSIÇÕES!__xlnm_Print_Titles_0_0_0_0_0_0_0_0_0</vt:lpstr>
      <vt:lpstr>CRONOGRAMA!__xlnm_Print_Titles_0_0_0_0_0_0_0_0_0</vt:lpstr>
      <vt:lpstr>'PLANILHA ORÇAMENTÁRIA'!__xlnm_Print_Titles_0_0_0_0_0_0_0_0_0</vt:lpstr>
      <vt:lpstr>'PLANILHA ORÇAMENTÁRIA_APROVAÇÃO'!__xlnm_Print_Titles_0_0_0_0_0_0_0_0_0</vt:lpstr>
      <vt:lpstr>'PREÇO MERCADO_APROVAÇÃO NA CONC'!__xlnm_Print_Titles_0_0_0_0_0_0_0_0_0</vt:lpstr>
      <vt:lpstr>COMPOSIÇÕES!__xlnm_Print_Titles_0_0_0_0_0_0_0_0_0_0</vt:lpstr>
      <vt:lpstr>CRONOGRAMA!__xlnm_Print_Titles_0_0_0_0_0_0_0_0_0_0</vt:lpstr>
      <vt:lpstr>'PLANILHA ORÇAMENTÁRIA'!__xlnm_Print_Titles_0_0_0_0_0_0_0_0_0_0</vt:lpstr>
      <vt:lpstr>'PLANILHA ORÇAMENTÁRIA_APROVAÇÃO'!__xlnm_Print_Titles_0_0_0_0_0_0_0_0_0_0</vt:lpstr>
      <vt:lpstr>'PREÇO MERCADO_APROVAÇÃO NA CONC'!__xlnm_Print_Titles_0_0_0_0_0_0_0_0_0_0</vt:lpstr>
      <vt:lpstr>COMPOSIÇÕES!__xlnm_Print_Titles_0_0_0_0_0_0_0_0_0_0_0</vt:lpstr>
      <vt:lpstr>CRONOGRAMA!__xlnm_Print_Titles_0_0_0_0_0_0_0_0_0_0_0</vt:lpstr>
      <vt:lpstr>'PLANILHA ORÇAMENTÁRIA'!__xlnm_Print_Titles_0_0_0_0_0_0_0_0_0_0_0</vt:lpstr>
      <vt:lpstr>'PLANILHA ORÇAMENTÁRIA_APROVAÇÃO'!__xlnm_Print_Titles_0_0_0_0_0_0_0_0_0_0_0</vt:lpstr>
      <vt:lpstr>'PREÇO MERCADO_APROVAÇÃO NA CONC'!__xlnm_Print_Titles_0_0_0_0_0_0_0_0_0_0_0</vt:lpstr>
      <vt:lpstr>COMPOSIÇÕES!__xlnm_Print_Titles_0_0_0_0_0_0_0_0_0_0_0_0</vt:lpstr>
      <vt:lpstr>CRONOGRAMA!__xlnm_Print_Titles_0_0_0_0_0_0_0_0_0_0_0_0</vt:lpstr>
      <vt:lpstr>'PLANILHA ORÇAMENTÁRIA'!__xlnm_Print_Titles_0_0_0_0_0_0_0_0_0_0_0_0</vt:lpstr>
      <vt:lpstr>'PLANILHA ORÇAMENTÁRIA_APROVAÇÃO'!__xlnm_Print_Titles_0_0_0_0_0_0_0_0_0_0_0_0</vt:lpstr>
      <vt:lpstr>'PREÇO MERCADO_APROVAÇÃO NA CONC'!__xlnm_Print_Titles_0_0_0_0_0_0_0_0_0_0_0_0</vt:lpstr>
      <vt:lpstr>COMPOSIÇÕES!__xlnm_Print_Titles_0_0_0_0_0_0_0_0_0_0_0_0_0</vt:lpstr>
      <vt:lpstr>CRONOGRAMA!__xlnm_Print_Titles_0_0_0_0_0_0_0_0_0_0_0_0_0</vt:lpstr>
      <vt:lpstr>'PLANILHA ORÇAMENTÁRIA'!__xlnm_Print_Titles_0_0_0_0_0_0_0_0_0_0_0_0_0</vt:lpstr>
      <vt:lpstr>'PLANILHA ORÇAMENTÁRIA_APROVAÇÃO'!__xlnm_Print_Titles_0_0_0_0_0_0_0_0_0_0_0_0_0</vt:lpstr>
      <vt:lpstr>'PREÇO MERCADO_APROVAÇÃO NA CONC'!__xlnm_Print_Titles_0_0_0_0_0_0_0_0_0_0_0_0_0</vt:lpstr>
      <vt:lpstr>COMPOSIÇÕES!__xlnm_Print_Titles_0_0_0_0_0_0_0_0_0_0_0_0_0_0</vt:lpstr>
      <vt:lpstr>CRONOGRAMA!__xlnm_Print_Titles_0_0_0_0_0_0_0_0_0_0_0_0_0_0</vt:lpstr>
      <vt:lpstr>'PLANILHA ORÇAMENTÁRIA'!__xlnm_Print_Titles_0_0_0_0_0_0_0_0_0_0_0_0_0_0</vt:lpstr>
      <vt:lpstr>'PLANILHA ORÇAMENTÁRIA_APROVAÇÃO'!__xlnm_Print_Titles_0_0_0_0_0_0_0_0_0_0_0_0_0_0</vt:lpstr>
      <vt:lpstr>'PREÇO MERCADO_APROVAÇÃO NA CONC'!__xlnm_Print_Titles_0_0_0_0_0_0_0_0_0_0_0_0_0_0</vt:lpstr>
      <vt:lpstr>COMPOSIÇÕES!__xlnm_Print_Titles_0_0_0_0_0_0_0_0_0_0_0_0_0_0_0</vt:lpstr>
      <vt:lpstr>CRONOGRAMA!__xlnm_Print_Titles_0_0_0_0_0_0_0_0_0_0_0_0_0_0_0</vt:lpstr>
      <vt:lpstr>'PLANILHA ORÇAMENTÁRIA'!__xlnm_Print_Titles_0_0_0_0_0_0_0_0_0_0_0_0_0_0_0</vt:lpstr>
      <vt:lpstr>'PLANILHA ORÇAMENTÁRIA_APROVAÇÃO'!__xlnm_Print_Titles_0_0_0_0_0_0_0_0_0_0_0_0_0_0_0</vt:lpstr>
      <vt:lpstr>'PREÇO MERCADO_APROVAÇÃO NA CONC'!__xlnm_Print_Titles_0_0_0_0_0_0_0_0_0_0_0_0_0_0_0</vt:lpstr>
      <vt:lpstr>COMPOSIÇÕES!__xlnm_Print_Titles_0_0_0_0_0_0_0_0_0_0_0_0_0_0_0_0</vt:lpstr>
      <vt:lpstr>CRONOGRAMA!__xlnm_Print_Titles_0_0_0_0_0_0_0_0_0_0_0_0_0_0_0_0</vt:lpstr>
      <vt:lpstr>'PLANILHA ORÇAMENTÁRIA'!__xlnm_Print_Titles_0_0_0_0_0_0_0_0_0_0_0_0_0_0_0_0</vt:lpstr>
      <vt:lpstr>'PLANILHA ORÇAMENTÁRIA_APROVAÇÃO'!__xlnm_Print_Titles_0_0_0_0_0_0_0_0_0_0_0_0_0_0_0_0</vt:lpstr>
      <vt:lpstr>'PREÇO MERCADO_APROVAÇÃO NA CONC'!__xlnm_Print_Titles_0_0_0_0_0_0_0_0_0_0_0_0_0_0_0_0</vt:lpstr>
      <vt:lpstr>COMPOSIÇÕES!Area_de_impressao</vt:lpstr>
      <vt:lpstr>CRONOGRAMA!Area_de_impressao</vt:lpstr>
      <vt:lpstr>'PLANILHA ORÇAMENTÁRIA'!Area_de_impressao</vt:lpstr>
      <vt:lpstr>'PLANILHA ORÇAMENTÁRIA_APROVAÇÃO'!Area_de_impressao</vt:lpstr>
      <vt:lpstr>'PREÇO MERCADO_APROVAÇÃO NA CONC'!Area_de_impressao</vt:lpstr>
      <vt:lpstr>COMPOSIÇÕES!Print_Titles_0</vt:lpstr>
      <vt:lpstr>CRONOGRAMA!Print_Titles_0</vt:lpstr>
      <vt:lpstr>'PLANILHA ORÇAMENTÁRIA'!Print_Titles_0</vt:lpstr>
      <vt:lpstr>'PLANILHA ORÇAMENTÁRIA_APROVAÇÃO'!Print_Titles_0</vt:lpstr>
      <vt:lpstr>'PREÇO MERCADO_APROVAÇÃO NA CONC'!Print_Titles_0</vt:lpstr>
      <vt:lpstr>COMPOSIÇÕES!Titulos_de_impressao</vt:lpstr>
      <vt:lpstr>'PLANILHA ORÇAMENTÁRIA'!Titulos_de_impressao</vt:lpstr>
      <vt:lpstr>'PLANILHA ORÇAMENTÁRIA_APROVAÇÃO'!Titulos_de_impressao</vt:lpstr>
      <vt:lpstr>'PREÇO MERCADO_APROVAÇÃO NA CONC'!Titulos_de_impressao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ARQUITETURA</dc:creator>
  <dc:description/>
  <cp:lastModifiedBy>SOIUrb</cp:lastModifiedBy>
  <cp:revision>19</cp:revision>
  <cp:lastPrinted>2021-11-22T17:17:18Z</cp:lastPrinted>
  <dcterms:created xsi:type="dcterms:W3CDTF">2016-02-04T13:06:56Z</dcterms:created>
  <dcterms:modified xsi:type="dcterms:W3CDTF">2021-11-22T17:17:40Z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