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500"/>
  </bookViews>
  <sheets>
    <sheet name="Planilha " sheetId="1" r:id="rId1"/>
    <sheet name="Cronograma Físico - Financeiro " sheetId="2" r:id="rId2"/>
  </sheets>
  <definedNames>
    <definedName name="_xlnm._FilterDatabase" localSheetId="0" hidden="1">'Planilha '!$A$12:$H$24</definedName>
    <definedName name="_xlnm.Print_Area" localSheetId="0">'Planilha '!$A$1:$H$61</definedName>
    <definedName name="DESNIVEL">{#N/A,#N/A,FALSE,"RESUMO-BB1";#N/A,#N/A,FALSE,"MOD-A01-R - BB1";#N/A,#N/A,FALSE,"URB-BB1"}</definedName>
    <definedName name="DESNIVEL_1">{#N/A,#N/A,FALSE,"RESUMO-BB1";#N/A,#N/A,FALSE,"MOD-A01-R - BB1";#N/A,#N/A,FALSE,"URB-BB1"}</definedName>
    <definedName name="Execução_completa_incluindo_a_elaboração_dos_Projetos_Estrutural__Hidráulico_e_Elétrico__Fundações_Profundas_e_Superficiais__Estrutura_em_Concreto__fck" localSheetId="0">'Planilha '!#REF!</definedName>
    <definedName name="Execução_completa_incluindo_a_elaboração_dos_Projetos_Estrutural__Hidráulico_e_Elétrico__Fundações_Profundas_e_Superficiais__Estrutura_em_Concreto__fck">#REF!</definedName>
    <definedName name="Print_Area_0" localSheetId="0">'Planilha '!$A$1:$H$59</definedName>
    <definedName name="_xlnm.Print_Titles" localSheetId="0">'Planilha '!$1:$13</definedName>
    <definedName name="wrn.BB1.">{#N/A,#N/A,FALSE,"RESUMO-BB1";#N/A,#N/A,FALSE,"MOD-A01-R - BB1";#N/A,#N/A,FALSE,"URB-BB1"}</definedName>
    <definedName name="wrn.BB1._1">{#N/A,#N/A,FALSE,"RESUMO-BB1";#N/A,#N/A,FALSE,"MOD-A01-R - BB1";#N/A,#N/A,FALSE,"URB-BB1"}</definedName>
    <definedName name="wrn.BETER.">{#N/A,#N/A,FALSE,"BETER -1";#N/A,#N/A,FALSE,"BETER -2";#N/A,#N/A,FALSE,"BETER -3";#N/A,#N/A,FALSE,"BETER -urb";#N/A,#N/A,FALSE,"BETER -RESUMO"}</definedName>
    <definedName name="wrn.BETER._1">{#N/A,#N/A,FALSE,"BETER -1";#N/A,#N/A,FALSE,"BETER -2";#N/A,#N/A,FALSE,"BETER -3";#N/A,#N/A,FALSE,"BETER -urb";#N/A,#N/A,FALSE,"BETER -RESUMO"}</definedName>
  </definedNames>
  <calcPr calcId="144525"/>
</workbook>
</file>

<file path=xl/sharedStrings.xml><?xml version="1.0" encoding="utf-8"?>
<sst xmlns="http://schemas.openxmlformats.org/spreadsheetml/2006/main" count="143" uniqueCount="98">
  <si>
    <t>PLANILHA ORÇAMENTÁRIA</t>
  </si>
  <si>
    <t>OBRA:</t>
  </si>
  <si>
    <t xml:space="preserve">RECUPERAÇÃO DE PAVIMENTO ASFÁLTICO – AVENIDA MIGUEL PETRERE/ RUA AMÉRICO BRASILIENSE/ VIA DE ACESSO AO LARGO JOÃO AYUB </t>
  </si>
  <si>
    <t>DEMANDA Nº:</t>
  </si>
  <si>
    <t>DATA BASE:</t>
  </si>
  <si>
    <r>
      <rPr>
        <b/>
        <sz val="10"/>
        <rFont val="Arial"/>
        <charset val="1"/>
      </rPr>
      <t>CDHU – 191  -</t>
    </r>
    <r>
      <rPr>
        <sz val="10"/>
        <rFont val="Arial"/>
        <charset val="1"/>
      </rPr>
      <t xml:space="preserve">  L.S.: 97,78%</t>
    </r>
  </si>
  <si>
    <t>MUNICÍPIO</t>
  </si>
  <si>
    <t>PILAR DO SUL – SP</t>
  </si>
  <si>
    <r>
      <rPr>
        <b/>
        <sz val="10"/>
        <rFont val="Arial"/>
        <charset val="1"/>
      </rPr>
      <t xml:space="preserve">SINAPI – 09/2023 – </t>
    </r>
    <r>
      <rPr>
        <sz val="10"/>
        <rFont val="Arial"/>
        <charset val="1"/>
      </rPr>
      <t>ENCARGOS SOCIAIS DESONERADOS: 85,56%(HORA) 47,57%(MÊS)</t>
    </r>
  </si>
  <si>
    <t>BDI:</t>
  </si>
  <si>
    <t xml:space="preserve"> </t>
  </si>
  <si>
    <t>ITEM</t>
  </si>
  <si>
    <t>CÓDIGO</t>
  </si>
  <si>
    <t>DISCRIMINAÇÃO</t>
  </si>
  <si>
    <t>UNID.</t>
  </si>
  <si>
    <t xml:space="preserve">QUANT.
</t>
  </si>
  <si>
    <t>VALOR S/ BDI R$</t>
  </si>
  <si>
    <t>VALOR COM BDI R$</t>
  </si>
  <si>
    <t>TOTAL R$</t>
  </si>
  <si>
    <t>01</t>
  </si>
  <si>
    <t>SERVIÇOS PRELIMINARES</t>
  </si>
  <si>
    <t>01.01</t>
  </si>
  <si>
    <t>02.08.020 CDHU</t>
  </si>
  <si>
    <t>Placa de identificação para obra</t>
  </si>
  <si>
    <t>m2</t>
  </si>
  <si>
    <t>Subtotal</t>
  </si>
  <si>
    <t>1</t>
  </si>
  <si>
    <t>RECUPERAÇÃO DE PAVIMENTO ASFÁLTICO</t>
  </si>
  <si>
    <t>1.1</t>
  </si>
  <si>
    <t>TRECHO 1 – AVENIDA MIGUEL PETRERE</t>
  </si>
  <si>
    <t>1.1.1</t>
  </si>
  <si>
    <t>03.07.050</t>
  </si>
  <si>
    <t>Fresagem de pavimento asfáltico com espessura até 5 cm, inclusive
carregamento, transporte até 1 quilômetro e descarregamento</t>
  </si>
  <si>
    <t>1.1.2</t>
  </si>
  <si>
    <t>54.03.230</t>
  </si>
  <si>
    <t>Imprimação betuminosa ligante</t>
  </si>
  <si>
    <t>1.1.3</t>
  </si>
  <si>
    <t>54.03.210</t>
  </si>
  <si>
    <t xml:space="preserve">Camada de rolamento em concreto betuminoso usinado quente ‐  CBUQ </t>
  </si>
  <si>
    <t>m3</t>
  </si>
  <si>
    <t>1.2</t>
  </si>
  <si>
    <t>TRECHO 2 – RUA AMÉRICO BRASILIENSE</t>
  </si>
  <si>
    <t>1.2.1</t>
  </si>
  <si>
    <t>1.2.2</t>
  </si>
  <si>
    <t>1.2.3</t>
  </si>
  <si>
    <t>54.01.410</t>
  </si>
  <si>
    <t>Varrição de pavimento para recapeamento</t>
  </si>
  <si>
    <t>1.2.4</t>
  </si>
  <si>
    <t xml:space="preserve">03.07.010 </t>
  </si>
  <si>
    <t xml:space="preserve">Demolição (levantamento) mecanizada de pavimento asfáltico, inclusive carregamento, transporte até 1 quilômetro e descarregamento </t>
  </si>
  <si>
    <t>1.2.5</t>
  </si>
  <si>
    <t>54.01.010</t>
  </si>
  <si>
    <t xml:space="preserve">Regularização e compactação mecanizada de superfície, sem controle do proctor normal </t>
  </si>
  <si>
    <t>1.2.6</t>
  </si>
  <si>
    <t>11.18.040</t>
  </si>
  <si>
    <t xml:space="preserve">Lastro de pedra britada </t>
  </si>
  <si>
    <t>1.2.7</t>
  </si>
  <si>
    <t xml:space="preserve">54.06.100 </t>
  </si>
  <si>
    <t xml:space="preserve">Concreto usinado, fck = 20 MPa </t>
  </si>
  <si>
    <t>1.2.8</t>
  </si>
  <si>
    <t xml:space="preserve">11.16.020 </t>
  </si>
  <si>
    <t xml:space="preserve">Lançamento, espalhamento e adensamento de concreto ou massa em lastro e/ou enchimento </t>
  </si>
  <si>
    <t>1.2.9</t>
  </si>
  <si>
    <t xml:space="preserve">10.02.020 </t>
  </si>
  <si>
    <t xml:space="preserve">Armadura em tela soldada de aço </t>
  </si>
  <si>
    <t xml:space="preserve">KG </t>
  </si>
  <si>
    <t>1.3</t>
  </si>
  <si>
    <t>TRECHO 3 – AVENIDA MIGUEL PETRERE</t>
  </si>
  <si>
    <t>1.3.1</t>
  </si>
  <si>
    <t>1.3.2</t>
  </si>
  <si>
    <t>1.3.3</t>
  </si>
  <si>
    <t>1.4</t>
  </si>
  <si>
    <t>TRECHO 4 – LARGO JOÃO AYUB</t>
  </si>
  <si>
    <t>1.4.1</t>
  </si>
  <si>
    <t>1.4.2</t>
  </si>
  <si>
    <t>1.4.3</t>
  </si>
  <si>
    <t>1.5</t>
  </si>
  <si>
    <t>SERVIÇO COMPLEMENTAR</t>
  </si>
  <si>
    <t>1.5.1</t>
  </si>
  <si>
    <t xml:space="preserve">01.20.280 </t>
  </si>
  <si>
    <t>Levantamento planimétrico de área pavimentada para veículo e
Pedestre</t>
  </si>
  <si>
    <t>BDI  %</t>
  </si>
  <si>
    <t>incluso</t>
  </si>
  <si>
    <t>Total</t>
  </si>
  <si>
    <t>CRONOGRAMA FÍSICO -FINANCEIRO</t>
  </si>
  <si>
    <t xml:space="preserve">OBRA: RECUPERAÇÃO DE PAVIMENTO ASFÁLTICO </t>
  </si>
  <si>
    <r>
      <rPr>
        <b/>
        <sz val="10"/>
        <color rgb="FF000000"/>
        <rFont val="Arial"/>
        <charset val="1"/>
      </rPr>
      <t>L.S.: 97,78</t>
    </r>
    <r>
      <rPr>
        <sz val="10"/>
        <color rgb="FF000000"/>
        <rFont val="Arial"/>
        <charset val="1"/>
      </rPr>
      <t xml:space="preserve">% </t>
    </r>
    <r>
      <rPr>
        <b/>
        <sz val="10"/>
        <color rgb="FF000000"/>
        <rFont val="Arial"/>
        <charset val="1"/>
      </rPr>
      <t xml:space="preserve"> </t>
    </r>
    <r>
      <rPr>
        <sz val="10"/>
        <color rgb="FF000000"/>
        <rFont val="Arial"/>
        <charset val="1"/>
      </rPr>
      <t xml:space="preserve">                                                                      </t>
    </r>
    <r>
      <rPr>
        <b/>
        <sz val="10"/>
        <color rgb="FF000000"/>
        <rFont val="Arial"/>
        <charset val="1"/>
      </rPr>
      <t>FONTE:</t>
    </r>
    <r>
      <rPr>
        <sz val="10"/>
        <color rgb="FF000000"/>
        <rFont val="Arial"/>
        <charset val="1"/>
      </rPr>
      <t xml:space="preserve"> CDHU: 191 COM DESONERAÇÃO E SINAPI 09/2023 (DESONERADO)                                                                    </t>
    </r>
    <r>
      <rPr>
        <b/>
        <sz val="10"/>
        <color rgb="FF000000"/>
        <rFont val="Arial"/>
        <charset val="1"/>
      </rPr>
      <t xml:space="preserve">BDI: </t>
    </r>
    <r>
      <rPr>
        <sz val="10"/>
        <color rgb="FF000000"/>
        <rFont val="Arial"/>
        <charset val="1"/>
      </rPr>
      <t>25,00%</t>
    </r>
  </si>
  <si>
    <t xml:space="preserve">LOCAL: AVENIDA MIGUEL PETRERE/ RUA AMÉRICO BRASILIENSE/ LARGO JOÃO AYUB </t>
  </si>
  <si>
    <t>DESCRIÇÃO</t>
  </si>
  <si>
    <t>ETAPA</t>
  </si>
  <si>
    <t>1º MÊS</t>
  </si>
  <si>
    <t>2º MÊS</t>
  </si>
  <si>
    <t>3º MÊS</t>
  </si>
  <si>
    <t>TOTAL POR SERVIÇOS</t>
  </si>
  <si>
    <t>VALOR</t>
  </si>
  <si>
    <t>%</t>
  </si>
  <si>
    <t>TOTAL POR MÊS</t>
  </si>
  <si>
    <t>TOTAL  GERAL</t>
  </si>
</sst>
</file>

<file path=xl/styles.xml><?xml version="1.0" encoding="utf-8"?>
<styleSheet xmlns="http://schemas.openxmlformats.org/spreadsheetml/2006/main" xmlns:xr9="http://schemas.microsoft.com/office/spreadsheetml/2016/revision9">
  <numFmts count="15">
    <numFmt numFmtId="176" formatCode="_(* #,##0.00_);_(* \(#,##0.00\);_(* \-??_);_(@_)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00"/>
    <numFmt numFmtId="181" formatCode="_(&quot;R$&quot;* #,##0.00_);_(&quot;R$&quot;* \(#,##0.00\);_(&quot;R$&quot;* \-??_);_(@_)"/>
    <numFmt numFmtId="182" formatCode="_ &quot;R$ &quot;* #,##0.00_ ;_ &quot;R$ &quot;* \-#,##0.00_ ;_ &quot;R$ &quot;* \-??_ ;_ @_ "/>
    <numFmt numFmtId="183" formatCode="%#,#00"/>
    <numFmt numFmtId="184" formatCode="#.##000"/>
    <numFmt numFmtId="185" formatCode="_(* #,##0_);_(* \(#,##0\);_(* \-_);_(@_)"/>
    <numFmt numFmtId="186" formatCode="_ * #,##0.00_ ;_ * \-#,##0.00_ ;_ * \-??_ ;_ @_ "/>
    <numFmt numFmtId="187" formatCode="#."/>
    <numFmt numFmtId="188" formatCode="_-* #,##0.00_-;\-* #,##0.00_-;_-* \-??_-;_-@_-"/>
    <numFmt numFmtId="189" formatCode="&quot;R$ &quot;#,##0.00"/>
    <numFmt numFmtId="190" formatCode="000000"/>
  </numFmts>
  <fonts count="45">
    <font>
      <sz val="10"/>
      <name val="Arial"/>
      <charset val="1"/>
    </font>
    <font>
      <sz val="14"/>
      <color rgb="FF000000"/>
      <name val="Arial"/>
      <charset val="1"/>
    </font>
    <font>
      <b/>
      <sz val="11"/>
      <color rgb="FF000000"/>
      <name val="Arial"/>
      <charset val="1"/>
    </font>
    <font>
      <b/>
      <sz val="10"/>
      <color rgb="FF000000"/>
      <name val="Arial"/>
      <charset val="1"/>
    </font>
    <font>
      <b/>
      <sz val="12"/>
      <color rgb="FF000000"/>
      <name val="Arial"/>
      <charset val="1"/>
    </font>
    <font>
      <b/>
      <sz val="12"/>
      <color rgb="FF000000"/>
      <name val="Arial"/>
      <charset val="134"/>
    </font>
    <font>
      <b/>
      <sz val="12"/>
      <name val="Arial"/>
      <charset val="1"/>
    </font>
    <font>
      <sz val="12"/>
      <name val="Arial"/>
      <charset val="1"/>
    </font>
    <font>
      <sz val="12"/>
      <color rgb="FF000000"/>
      <name val="Calibri"/>
      <charset val="1"/>
    </font>
    <font>
      <sz val="11"/>
      <name val="Arial"/>
      <charset val="1"/>
    </font>
    <font>
      <sz val="12"/>
      <name val="Arial"/>
      <charset val="134"/>
    </font>
    <font>
      <b/>
      <sz val="9"/>
      <name val="Arial"/>
      <charset val="1"/>
    </font>
    <font>
      <sz val="9"/>
      <name val="Arial"/>
      <charset val="1"/>
    </font>
    <font>
      <b/>
      <sz val="10"/>
      <name val="Arial"/>
      <charset val="1"/>
    </font>
    <font>
      <b/>
      <sz val="12"/>
      <color rgb="FFFF0000"/>
      <name val="Arial"/>
      <charset val="1"/>
    </font>
    <font>
      <b/>
      <sz val="10"/>
      <color theme="1"/>
      <name val="Arial"/>
      <charset val="1"/>
    </font>
    <font>
      <sz val="11"/>
      <color theme="1"/>
      <name val="Arial"/>
      <charset val="1"/>
    </font>
    <font>
      <b/>
      <sz val="9"/>
      <color theme="1"/>
      <name val="Arial"/>
      <charset val="1"/>
    </font>
    <font>
      <sz val="9"/>
      <color theme="1"/>
      <name val="Arial"/>
      <charset val="1"/>
    </font>
    <font>
      <b/>
      <sz val="11"/>
      <name val="Arial"/>
      <charset val="1"/>
    </font>
    <font>
      <sz val="10"/>
      <color rgb="FFFF0000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"/>
      <color rgb="FF000000"/>
      <name val="Courier New"/>
      <charset val="1"/>
    </font>
    <font>
      <sz val="11"/>
      <color rgb="FF000000"/>
      <name val="Calibri"/>
      <charset val="1"/>
    </font>
    <font>
      <b/>
      <sz val="1"/>
      <color rgb="FF000000"/>
      <name val="Courier New"/>
      <charset val="1"/>
    </font>
    <font>
      <sz val="10"/>
      <color rgb="FF000000"/>
      <name val="Arial"/>
      <charset val="1"/>
    </font>
  </fonts>
  <fills count="44">
    <fill>
      <patternFill patternType="none"/>
    </fill>
    <fill>
      <patternFill patternType="gray125"/>
    </fill>
    <fill>
      <patternFill patternType="solid">
        <fgColor rgb="FFB2B2B2"/>
        <bgColor rgb="FF9999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EDF2F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F2F8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theme="0" tint="-0.349986266670736"/>
        <bgColor rgb="FFCCCCCC"/>
      </patternFill>
    </fill>
    <fill>
      <patternFill patternType="solid">
        <fgColor theme="0" tint="-0.249977111117893"/>
        <bgColor rgb="FFB9CDE5"/>
      </patternFill>
    </fill>
    <fill>
      <patternFill patternType="solid">
        <fgColor theme="0" tint="-0.249977111117893"/>
        <bgColor rgb="FFCC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rgb="FFFF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/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/>
    <xf numFmtId="176" fontId="0" fillId="0" borderId="0" applyBorder="0" applyProtection="0"/>
    <xf numFmtId="177" fontId="21" fillId="0" borderId="0" applyFont="0" applyFill="0" applyBorder="0" applyAlignment="0" applyProtection="0">
      <alignment vertical="center"/>
    </xf>
    <xf numFmtId="9" fontId="0" fillId="0" borderId="0" applyBorder="0" applyProtection="0"/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2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3" borderId="28" applyNumberFormat="0" applyAlignment="0" applyProtection="0">
      <alignment vertical="center"/>
    </xf>
    <xf numFmtId="0" fontId="31" fillId="14" borderId="29" applyNumberFormat="0" applyAlignment="0" applyProtection="0">
      <alignment vertical="center"/>
    </xf>
    <xf numFmtId="0" fontId="32" fillId="14" borderId="28" applyNumberFormat="0" applyAlignment="0" applyProtection="0">
      <alignment vertical="center"/>
    </xf>
    <xf numFmtId="0" fontId="33" fillId="15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1" fillId="0" borderId="0">
      <protection locked="0"/>
    </xf>
    <xf numFmtId="180" fontId="41" fillId="0" borderId="0">
      <protection locked="0"/>
    </xf>
    <xf numFmtId="181" fontId="0" fillId="0" borderId="0" applyBorder="0" applyProtection="0"/>
    <xf numFmtId="182" fontId="0" fillId="0" borderId="0" applyBorder="0" applyProtection="0"/>
    <xf numFmtId="182" fontId="0" fillId="0" borderId="0" applyBorder="0" applyProtection="0"/>
    <xf numFmtId="0" fontId="0" fillId="0" borderId="0"/>
    <xf numFmtId="0" fontId="0" fillId="0" borderId="0"/>
    <xf numFmtId="0" fontId="0" fillId="0" borderId="0"/>
    <xf numFmtId="0" fontId="4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43" borderId="25" applyProtection="0"/>
    <xf numFmtId="183" fontId="41" fillId="0" borderId="0">
      <protection locked="0"/>
    </xf>
    <xf numFmtId="184" fontId="41" fillId="0" borderId="0">
      <protection locked="0"/>
    </xf>
    <xf numFmtId="185" fontId="0" fillId="0" borderId="0" applyBorder="0" applyProtection="0"/>
    <xf numFmtId="186" fontId="0" fillId="0" borderId="0" applyBorder="0" applyProtection="0"/>
    <xf numFmtId="186" fontId="0" fillId="0" borderId="0" applyBorder="0" applyProtection="0"/>
    <xf numFmtId="187" fontId="43" fillId="0" borderId="0">
      <protection locked="0"/>
    </xf>
    <xf numFmtId="187" fontId="43" fillId="0" borderId="0">
      <protection locked="0"/>
    </xf>
    <xf numFmtId="186" fontId="0" fillId="0" borderId="0" applyBorder="0" applyProtection="0"/>
    <xf numFmtId="188" fontId="0" fillId="0" borderId="0" applyBorder="0">
      <protection locked="0"/>
    </xf>
    <xf numFmtId="176" fontId="0" fillId="0" borderId="0" applyBorder="0" applyProtection="0"/>
    <xf numFmtId="176" fontId="0" fillId="0" borderId="0" applyBorder="0" applyProtection="0"/>
    <xf numFmtId="186" fontId="0" fillId="0" borderId="0" applyBorder="0" applyProtection="0"/>
    <xf numFmtId="176" fontId="0" fillId="0" borderId="0" applyBorder="0" applyProtection="0"/>
    <xf numFmtId="186" fontId="0" fillId="0" borderId="0" applyBorder="0" applyProtection="0"/>
    <xf numFmtId="176" fontId="0" fillId="0" borderId="0" applyBorder="0" applyProtection="0"/>
    <xf numFmtId="176" fontId="0" fillId="0" borderId="0" applyBorder="0" applyProtection="0"/>
    <xf numFmtId="176" fontId="0" fillId="0" borderId="0" applyBorder="0" applyProtection="0"/>
    <xf numFmtId="176" fontId="0" fillId="0" borderId="0" applyBorder="0" applyProtection="0"/>
    <xf numFmtId="176" fontId="0" fillId="0" borderId="0" applyBorder="0" applyProtection="0"/>
    <xf numFmtId="176" fontId="0" fillId="0" borderId="0" applyBorder="0" applyProtection="0"/>
    <xf numFmtId="176" fontId="0" fillId="0" borderId="0" applyBorder="0" applyProtection="0"/>
    <xf numFmtId="176" fontId="0" fillId="0" borderId="0" applyBorder="0" applyProtection="0"/>
    <xf numFmtId="176" fontId="0" fillId="0" borderId="0" applyBorder="0" applyProtection="0"/>
  </cellStyleXfs>
  <cellXfs count="14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2" borderId="1" xfId="55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</xf>
    <xf numFmtId="0" fontId="4" fillId="3" borderId="1" xfId="58" applyFont="1" applyFill="1" applyBorder="1" applyAlignment="1" applyProtection="1">
      <alignment horizontal="center" vertical="center"/>
    </xf>
    <xf numFmtId="0" fontId="4" fillId="3" borderId="2" xfId="58" applyFont="1" applyFill="1" applyBorder="1" applyAlignment="1" applyProtection="1">
      <alignment horizontal="center" vertical="center"/>
    </xf>
    <xf numFmtId="0" fontId="5" fillId="3" borderId="2" xfId="58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4" borderId="3" xfId="58" applyFont="1" applyFill="1" applyBorder="1" applyAlignment="1" applyProtection="1">
      <alignment horizontal="center" vertical="center"/>
    </xf>
    <xf numFmtId="0" fontId="7" fillId="4" borderId="1" xfId="58" applyFont="1" applyFill="1" applyBorder="1" applyAlignment="1" applyProtection="1">
      <alignment horizontal="center" vertical="center" wrapText="1"/>
    </xf>
    <xf numFmtId="189" fontId="7" fillId="4" borderId="1" xfId="58" applyNumberFormat="1" applyFont="1" applyFill="1" applyBorder="1" applyAlignment="1" applyProtection="1">
      <alignment horizontal="center" vertical="center"/>
    </xf>
    <xf numFmtId="10" fontId="7" fillId="4" borderId="1" xfId="58" applyNumberFormat="1" applyFont="1" applyFill="1" applyBorder="1" applyAlignment="1" applyProtection="1">
      <alignment horizontal="center" vertical="center"/>
    </xf>
    <xf numFmtId="0" fontId="7" fillId="4" borderId="3" xfId="58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89" fontId="4" fillId="3" borderId="1" xfId="58" applyNumberFormat="1" applyFont="1" applyFill="1" applyBorder="1" applyAlignment="1" applyProtection="1">
      <alignment horizontal="center" vertical="center"/>
    </xf>
    <xf numFmtId="10" fontId="4" fillId="3" borderId="1" xfId="58" applyNumberFormat="1" applyFont="1" applyFill="1" applyBorder="1" applyAlignment="1" applyProtection="1">
      <alignment horizontal="center" vertical="center"/>
    </xf>
    <xf numFmtId="0" fontId="9" fillId="0" borderId="0" xfId="58" applyFont="1" applyBorder="1" applyAlignment="1" applyProtection="1">
      <alignment horizontal="center"/>
    </xf>
    <xf numFmtId="0" fontId="0" fillId="0" borderId="0" xfId="0" applyAlignment="1" applyProtection="1"/>
    <xf numFmtId="189" fontId="0" fillId="0" borderId="0" xfId="0" applyNumberFormat="1" applyAlignment="1" applyProtection="1"/>
    <xf numFmtId="189" fontId="9" fillId="0" borderId="0" xfId="58" applyNumberFormat="1" applyFont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4" fontId="4" fillId="3" borderId="2" xfId="58" applyNumberFormat="1" applyFont="1" applyFill="1" applyBorder="1" applyAlignment="1" applyProtection="1">
      <alignment horizontal="center" vertical="center" wrapText="1"/>
    </xf>
    <xf numFmtId="4" fontId="4" fillId="3" borderId="1" xfId="58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5" borderId="0" xfId="0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5" borderId="0" xfId="0" applyFill="1"/>
    <xf numFmtId="0" fontId="9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176" fontId="9" fillId="0" borderId="0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176" fontId="0" fillId="0" borderId="0" xfId="1" applyFont="1" applyBorder="1" applyAlignment="1" applyProtection="1">
      <alignment horizontal="center"/>
      <protection locked="0"/>
    </xf>
    <xf numFmtId="176" fontId="0" fillId="0" borderId="0" xfId="1" applyFont="1" applyBorder="1" applyAlignment="1" applyProtection="1">
      <protection locked="0"/>
    </xf>
    <xf numFmtId="0" fontId="13" fillId="0" borderId="4" xfId="0" applyFont="1" applyBorder="1" applyAlignment="1" applyProtection="1">
      <alignment horizontal="center" vertical="center" indent="15"/>
      <protection locked="0"/>
    </xf>
    <xf numFmtId="0" fontId="13" fillId="0" borderId="5" xfId="0" applyFont="1" applyBorder="1" applyAlignment="1" applyProtection="1">
      <alignment horizontal="left" vertical="center" indent="15"/>
      <protection locked="0"/>
    </xf>
    <xf numFmtId="0" fontId="13" fillId="0" borderId="6" xfId="0" applyFont="1" applyBorder="1" applyAlignment="1" applyProtection="1">
      <alignment horizontal="left" vertical="center" inden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176" fontId="13" fillId="0" borderId="6" xfId="1" applyFont="1" applyBorder="1" applyAlignment="1" applyProtection="1">
      <alignment horizontal="center" vertical="center"/>
      <protection locked="0"/>
    </xf>
    <xf numFmtId="176" fontId="13" fillId="0" borderId="6" xfId="1" applyFont="1" applyBorder="1" applyAlignment="1" applyProtection="1">
      <alignment horizontal="left" vertical="center"/>
      <protection locked="0"/>
    </xf>
    <xf numFmtId="176" fontId="13" fillId="0" borderId="7" xfId="1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190" fontId="13" fillId="0" borderId="0" xfId="0" applyNumberFormat="1" applyFont="1" applyBorder="1" applyAlignment="1" applyProtection="1">
      <alignment horizontal="left" vertical="center"/>
      <protection locked="0"/>
    </xf>
    <xf numFmtId="190" fontId="13" fillId="6" borderId="9" xfId="0" applyNumberFormat="1" applyFont="1" applyFill="1" applyBorder="1" applyAlignment="1" applyProtection="1">
      <alignment horizontal="left" vertical="center"/>
      <protection locked="0"/>
    </xf>
    <xf numFmtId="176" fontId="13" fillId="0" borderId="0" xfId="1" applyFont="1" applyBorder="1" applyAlignment="1" applyProtection="1">
      <alignment vertical="center"/>
      <protection locked="0"/>
    </xf>
    <xf numFmtId="190" fontId="13" fillId="0" borderId="9" xfId="0" applyNumberFormat="1" applyFont="1" applyBorder="1" applyAlignment="1" applyProtection="1">
      <alignment horizontal="left" vertical="center"/>
      <protection locked="0"/>
    </xf>
    <xf numFmtId="176" fontId="13" fillId="4" borderId="10" xfId="1" applyFont="1" applyFill="1" applyBorder="1" applyAlignment="1" applyProtection="1">
      <alignment vertical="center"/>
      <protection locked="0"/>
    </xf>
    <xf numFmtId="190" fontId="13" fillId="6" borderId="11" xfId="0" applyNumberFormat="1" applyFont="1" applyFill="1" applyBorder="1" applyAlignment="1" applyProtection="1">
      <alignment horizontal="left" vertical="center"/>
      <protection locked="0"/>
    </xf>
    <xf numFmtId="190" fontId="13" fillId="6" borderId="9" xfId="0" applyNumberFormat="1" applyFont="1" applyFill="1" applyBorder="1" applyAlignment="1" applyProtection="1">
      <alignment horizontal="left" vertical="center" wrapText="1"/>
      <protection locked="0"/>
    </xf>
    <xf numFmtId="176" fontId="13" fillId="0" borderId="0" xfId="1" applyFont="1" applyBorder="1" applyAlignment="1" applyProtection="1">
      <alignment horizontal="left" vertical="center"/>
      <protection locked="0"/>
    </xf>
    <xf numFmtId="190" fontId="13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 indent="1"/>
      <protection locked="0"/>
    </xf>
    <xf numFmtId="2" fontId="13" fillId="6" borderId="0" xfId="3" applyNumberFormat="1" applyFont="1" applyFill="1" applyBorder="1" applyAlignment="1" applyProtection="1">
      <alignment horizontal="center" vertical="center"/>
      <protection locked="0"/>
    </xf>
    <xf numFmtId="176" fontId="13" fillId="0" borderId="10" xfId="1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protection locked="0"/>
    </xf>
    <xf numFmtId="49" fontId="13" fillId="0" borderId="13" xfId="0" applyNumberFormat="1" applyFont="1" applyBorder="1" applyAlignment="1" applyProtection="1">
      <alignment horizontal="left"/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176" fontId="13" fillId="0" borderId="13" xfId="1" applyFont="1" applyBorder="1" applyAlignment="1" applyProtection="1">
      <protection locked="0"/>
    </xf>
    <xf numFmtId="176" fontId="13" fillId="0" borderId="14" xfId="1" applyFont="1" applyBorder="1" applyAlignment="1" applyProtection="1">
      <protection locked="0"/>
    </xf>
    <xf numFmtId="0" fontId="15" fillId="7" borderId="15" xfId="0" applyFont="1" applyFill="1" applyBorder="1" applyAlignment="1" applyProtection="1">
      <alignment horizontal="center" vertical="center"/>
      <protection locked="0"/>
    </xf>
    <xf numFmtId="49" fontId="15" fillId="7" borderId="16" xfId="0" applyNumberFormat="1" applyFont="1" applyFill="1" applyBorder="1" applyAlignment="1" applyProtection="1">
      <alignment horizontal="center" vertical="center"/>
      <protection locked="0"/>
    </xf>
    <xf numFmtId="0" fontId="15" fillId="7" borderId="16" xfId="0" applyFont="1" applyFill="1" applyBorder="1" applyAlignment="1" applyProtection="1">
      <alignment horizontal="center" vertical="center" wrapText="1"/>
      <protection locked="0"/>
    </xf>
    <xf numFmtId="0" fontId="15" fillId="7" borderId="16" xfId="0" applyFont="1" applyFill="1" applyBorder="1" applyAlignment="1" applyProtection="1">
      <alignment horizontal="center" vertical="center"/>
      <protection locked="0"/>
    </xf>
    <xf numFmtId="176" fontId="15" fillId="7" borderId="16" xfId="1" applyFont="1" applyFill="1" applyBorder="1" applyAlignment="1" applyProtection="1">
      <alignment horizontal="center" vertical="center" wrapText="1"/>
      <protection locked="0"/>
    </xf>
    <xf numFmtId="49" fontId="15" fillId="7" borderId="16" xfId="1" applyNumberFormat="1" applyFont="1" applyFill="1" applyBorder="1" applyAlignment="1" applyProtection="1">
      <alignment horizontal="center" vertical="center" wrapText="1"/>
      <protection locked="0"/>
    </xf>
    <xf numFmtId="49" fontId="1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16" fillId="7" borderId="18" xfId="0" applyNumberFormat="1" applyFont="1" applyFill="1" applyBorder="1" applyAlignment="1" applyProtection="1">
      <alignment horizontal="center" vertical="center"/>
      <protection locked="0"/>
    </xf>
    <xf numFmtId="0" fontId="16" fillId="7" borderId="18" xfId="0" applyFont="1" applyFill="1" applyBorder="1" applyAlignment="1" applyProtection="1">
      <alignment horizontal="left" vertical="center" wrapText="1" indent="1"/>
      <protection locked="0"/>
    </xf>
    <xf numFmtId="0" fontId="16" fillId="7" borderId="19" xfId="0" applyFont="1" applyFill="1" applyBorder="1" applyAlignment="1" applyProtection="1">
      <alignment horizontal="left" vertical="center" wrapText="1" indent="1"/>
      <protection locked="0"/>
    </xf>
    <xf numFmtId="176" fontId="16" fillId="7" borderId="18" xfId="1" applyFont="1" applyFill="1" applyBorder="1" applyAlignment="1" applyProtection="1">
      <alignment horizontal="center" vertical="center"/>
      <protection locked="0"/>
    </xf>
    <xf numFmtId="49" fontId="17" fillId="8" borderId="20" xfId="0" applyNumberFormat="1" applyFont="1" applyFill="1" applyBorder="1" applyAlignment="1" applyProtection="1">
      <alignment horizontal="left" vertical="center" indent="1"/>
      <protection locked="0"/>
    </xf>
    <xf numFmtId="49" fontId="17" fillId="8" borderId="1" xfId="0" applyNumberFormat="1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horizontal="left" vertical="center" wrapText="1" indent="1"/>
      <protection locked="0"/>
    </xf>
    <xf numFmtId="0" fontId="18" fillId="8" borderId="1" xfId="0" applyFont="1" applyFill="1" applyBorder="1" applyAlignment="1" applyProtection="1">
      <alignment horizontal="left" vertical="center" wrapText="1" indent="1"/>
      <protection locked="0"/>
    </xf>
    <xf numFmtId="176" fontId="18" fillId="8" borderId="1" xfId="1" applyFont="1" applyFill="1" applyBorder="1" applyAlignment="1" applyProtection="1">
      <alignment horizontal="left" vertical="center" wrapText="1" indent="1"/>
      <protection locked="0"/>
    </xf>
    <xf numFmtId="176" fontId="17" fillId="8" borderId="21" xfId="1" applyFont="1" applyFill="1" applyBorder="1" applyAlignment="1" applyProtection="1">
      <alignment horizontal="left" vertical="center" wrapText="1" indent="1"/>
      <protection locked="0"/>
    </xf>
    <xf numFmtId="49" fontId="18" fillId="7" borderId="20" xfId="0" applyNumberFormat="1" applyFont="1" applyFill="1" applyBorder="1" applyAlignment="1" applyProtection="1">
      <alignment horizontal="left" vertical="center" indent="1"/>
      <protection locked="0"/>
    </xf>
    <xf numFmtId="49" fontId="1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1" xfId="0" applyFont="1" applyFill="1" applyBorder="1" applyAlignment="1" applyProtection="1">
      <alignment horizontal="left" vertical="center" wrapText="1" indent="1"/>
      <protection locked="0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76" fontId="18" fillId="7" borderId="1" xfId="1" applyFont="1" applyFill="1" applyBorder="1" applyAlignment="1" applyProtection="1">
      <alignment horizontal="left" vertical="center" wrapText="1" indent="1"/>
    </xf>
    <xf numFmtId="176" fontId="18" fillId="7" borderId="21" xfId="1" applyFont="1" applyFill="1" applyBorder="1" applyAlignment="1" applyProtection="1">
      <alignment horizontal="left" vertical="center" wrapText="1" indent="1"/>
      <protection locked="0"/>
    </xf>
    <xf numFmtId="49" fontId="18" fillId="7" borderId="20" xfId="0" applyNumberFormat="1" applyFont="1" applyFill="1" applyBorder="1" applyAlignment="1" applyProtection="1">
      <alignment horizontal="center" vertical="center" indent="1"/>
      <protection locked="0"/>
    </xf>
    <xf numFmtId="176" fontId="16" fillId="7" borderId="22" xfId="1" applyFont="1" applyFill="1" applyBorder="1" applyAlignment="1" applyProtection="1">
      <alignment vertical="center"/>
      <protection locked="0"/>
    </xf>
    <xf numFmtId="176" fontId="16" fillId="7" borderId="23" xfId="1" applyFont="1" applyFill="1" applyBorder="1" applyAlignment="1" applyProtection="1">
      <protection locked="0"/>
    </xf>
    <xf numFmtId="49" fontId="17" fillId="9" borderId="1" xfId="0" applyNumberFormat="1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left" vertical="center" wrapText="1" indent="1"/>
      <protection locked="0"/>
    </xf>
    <xf numFmtId="0" fontId="18" fillId="9" borderId="1" xfId="0" applyFont="1" applyFill="1" applyBorder="1" applyAlignment="1" applyProtection="1">
      <alignment horizontal="center" vertical="center" wrapText="1"/>
      <protection locked="0"/>
    </xf>
    <xf numFmtId="176" fontId="18" fillId="9" borderId="1" xfId="1" applyFont="1" applyFill="1" applyBorder="1" applyAlignment="1" applyProtection="1">
      <alignment horizontal="left" vertical="center" wrapText="1" indent="1"/>
      <protection locked="0"/>
    </xf>
    <xf numFmtId="49" fontId="17" fillId="10" borderId="20" xfId="0" applyNumberFormat="1" applyFont="1" applyFill="1" applyBorder="1" applyAlignment="1" applyProtection="1">
      <alignment horizontal="left" vertical="center" indent="1"/>
      <protection locked="0"/>
    </xf>
    <xf numFmtId="49" fontId="17" fillId="10" borderId="1" xfId="0" applyNumberFormat="1" applyFont="1" applyFill="1" applyBorder="1" applyAlignment="1" applyProtection="1">
      <alignment horizontal="center" vertical="center"/>
      <protection locked="0"/>
    </xf>
    <xf numFmtId="0" fontId="17" fillId="10" borderId="1" xfId="0" applyFont="1" applyFill="1" applyBorder="1" applyAlignment="1" applyProtection="1">
      <alignment horizontal="left" vertical="center" wrapText="1" indent="1"/>
      <protection locked="0"/>
    </xf>
    <xf numFmtId="0" fontId="17" fillId="10" borderId="1" xfId="0" applyFont="1" applyFill="1" applyBorder="1" applyAlignment="1" applyProtection="1">
      <alignment horizontal="center" vertical="center" wrapText="1"/>
      <protection locked="0"/>
    </xf>
    <xf numFmtId="176" fontId="17" fillId="10" borderId="1" xfId="1" applyFont="1" applyFill="1" applyBorder="1" applyAlignment="1" applyProtection="1">
      <alignment horizontal="left" vertical="center" wrapText="1" indent="1"/>
      <protection locked="0"/>
    </xf>
    <xf numFmtId="176" fontId="17" fillId="10" borderId="21" xfId="1" applyFont="1" applyFill="1" applyBorder="1" applyAlignment="1" applyProtection="1">
      <alignment horizontal="left" vertical="center" wrapText="1" indent="1"/>
      <protection locked="0"/>
    </xf>
    <xf numFmtId="49" fontId="18" fillId="7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24" xfId="0" applyFont="1" applyFill="1" applyBorder="1" applyAlignment="1" applyProtection="1">
      <protection locked="0"/>
    </xf>
    <xf numFmtId="0" fontId="16" fillId="7" borderId="0" xfId="0" applyFont="1" applyFill="1" applyBorder="1" applyAlignment="1" applyProtection="1">
      <alignment horizontal="left"/>
      <protection locked="0"/>
    </xf>
    <xf numFmtId="0" fontId="16" fillId="7" borderId="0" xfId="0" applyFont="1" applyFill="1" applyBorder="1" applyAlignment="1" applyProtection="1">
      <alignment wrapText="1"/>
      <protection locked="0"/>
    </xf>
    <xf numFmtId="0" fontId="16" fillId="7" borderId="0" xfId="0" applyFont="1" applyFill="1" applyBorder="1" applyAlignment="1" applyProtection="1">
      <alignment horizontal="center"/>
      <protection locked="0"/>
    </xf>
    <xf numFmtId="176" fontId="16" fillId="7" borderId="0" xfId="1" applyFont="1" applyFill="1" applyBorder="1" applyAlignment="1" applyProtection="1">
      <alignment horizontal="center"/>
      <protection locked="0"/>
    </xf>
    <xf numFmtId="0" fontId="16" fillId="7" borderId="4" xfId="0" applyFont="1" applyFill="1" applyBorder="1" applyAlignment="1" applyProtection="1">
      <alignment horizontal="center" vertical="center"/>
      <protection locked="0"/>
    </xf>
    <xf numFmtId="0" fontId="16" fillId="7" borderId="24" xfId="0" applyFont="1" applyFill="1" applyBorder="1" applyAlignment="1" applyProtection="1">
      <alignment horizontal="center" vertical="center"/>
      <protection locked="0"/>
    </xf>
    <xf numFmtId="49" fontId="17" fillId="11" borderId="20" xfId="0" applyNumberFormat="1" applyFont="1" applyFill="1" applyBorder="1" applyAlignment="1" applyProtection="1">
      <alignment horizontal="left" vertical="center" indent="1"/>
      <protection locked="0"/>
    </xf>
    <xf numFmtId="49" fontId="17" fillId="11" borderId="1" xfId="0" applyNumberFormat="1" applyFont="1" applyFill="1" applyBorder="1" applyAlignment="1" applyProtection="1">
      <alignment horizontal="center" vertical="center"/>
      <protection locked="0"/>
    </xf>
    <xf numFmtId="0" fontId="17" fillId="11" borderId="1" xfId="0" applyFont="1" applyFill="1" applyBorder="1" applyAlignment="1" applyProtection="1">
      <alignment horizontal="left" vertical="center" wrapText="1" indent="1"/>
      <protection locked="0"/>
    </xf>
    <xf numFmtId="0" fontId="18" fillId="11" borderId="1" xfId="0" applyFont="1" applyFill="1" applyBorder="1" applyAlignment="1" applyProtection="1">
      <alignment horizontal="center" vertical="center" wrapText="1"/>
      <protection locked="0"/>
    </xf>
    <xf numFmtId="176" fontId="18" fillId="11" borderId="1" xfId="1" applyFont="1" applyFill="1" applyBorder="1" applyAlignment="1" applyProtection="1">
      <alignment horizontal="left" vertical="center" wrapText="1" indent="1"/>
      <protection locked="0"/>
    </xf>
    <xf numFmtId="176" fontId="17" fillId="11" borderId="21" xfId="1" applyFont="1" applyFill="1" applyBorder="1" applyAlignment="1" applyProtection="1">
      <alignment horizontal="left" vertical="center" wrapText="1" indent="1"/>
      <protection locked="0"/>
    </xf>
    <xf numFmtId="0" fontId="9" fillId="0" borderId="24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176" fontId="9" fillId="0" borderId="0" xfId="1" applyFont="1" applyBorder="1" applyAlignment="1" applyProtection="1">
      <alignment horizontal="center"/>
      <protection locked="0"/>
    </xf>
    <xf numFmtId="176" fontId="9" fillId="0" borderId="22" xfId="1" applyFont="1" applyBorder="1" applyAlignment="1" applyProtection="1">
      <alignment vertical="center"/>
      <protection locked="0"/>
    </xf>
    <xf numFmtId="176" fontId="9" fillId="0" borderId="23" xfId="1" applyFont="1" applyBorder="1" applyAlignment="1" applyProtection="1">
      <protection locked="0"/>
    </xf>
    <xf numFmtId="176" fontId="12" fillId="0" borderId="21" xfId="1" applyFont="1" applyBorder="1" applyAlignment="1" applyProtection="1">
      <alignment horizontal="left" vertical="center" wrapText="1" inden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76" fontId="9" fillId="0" borderId="4" xfId="1" applyFont="1" applyBorder="1" applyAlignment="1" applyProtection="1">
      <protection locked="0"/>
    </xf>
    <xf numFmtId="10" fontId="12" fillId="0" borderId="4" xfId="3" applyNumberFormat="1" applyFont="1" applyBorder="1" applyAlignment="1" applyProtection="1">
      <alignment horizontal="center" vertical="center" wrapText="1"/>
      <protection locked="0"/>
    </xf>
    <xf numFmtId="176" fontId="9" fillId="0" borderId="4" xfId="1" applyFont="1" applyBorder="1" applyAlignment="1" applyProtection="1">
      <alignment horizontal="center" vertical="center"/>
      <protection locked="0"/>
    </xf>
    <xf numFmtId="176" fontId="19" fillId="0" borderId="4" xfId="1" applyFont="1" applyBorder="1" applyAlignment="1" applyProtection="1">
      <alignment horizontal="center" vertical="center"/>
      <protection locked="0"/>
    </xf>
    <xf numFmtId="176" fontId="19" fillId="0" borderId="4" xfId="1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12" fillId="0" borderId="0" xfId="0" applyFont="1" applyBorder="1" applyAlignment="1" applyProtection="1">
      <alignment horizontal="center"/>
      <protection locked="0"/>
    </xf>
    <xf numFmtId="176" fontId="12" fillId="0" borderId="0" xfId="1" applyFont="1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188" fontId="11" fillId="0" borderId="0" xfId="0" applyNumberFormat="1" applyFont="1" applyBorder="1" applyAlignment="1" applyProtection="1">
      <alignment vertical="center"/>
      <protection locked="0"/>
    </xf>
    <xf numFmtId="188" fontId="12" fillId="0" borderId="0" xfId="0" applyNumberFormat="1" applyFont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protection locked="0"/>
    </xf>
  </cellXfs>
  <cellStyles count="93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Data" xfId="49"/>
    <cellStyle name="Fixo" xfId="50"/>
    <cellStyle name="Moeda 2" xfId="51"/>
    <cellStyle name="Moeda 2 2" xfId="52"/>
    <cellStyle name="Moeda 3" xfId="53"/>
    <cellStyle name="Normal 10" xfId="54"/>
    <cellStyle name="Normal 2" xfId="55"/>
    <cellStyle name="Normal 2 2" xfId="56"/>
    <cellStyle name="Normal 3" xfId="57"/>
    <cellStyle name="Normal 3 2" xfId="58"/>
    <cellStyle name="Normal 4" xfId="59"/>
    <cellStyle name="Normal 5" xfId="60"/>
    <cellStyle name="Normal 5 2" xfId="61"/>
    <cellStyle name="Normal 5 2 2" xfId="62"/>
    <cellStyle name="Normal 5 3" xfId="63"/>
    <cellStyle name="Normal 6" xfId="64"/>
    <cellStyle name="Normal 7" xfId="65"/>
    <cellStyle name="Normal 7 2" xfId="66"/>
    <cellStyle name="Normal 8" xfId="67"/>
    <cellStyle name="Normal 9" xfId="68"/>
    <cellStyle name="Nota 2" xfId="69"/>
    <cellStyle name="Percentual" xfId="70"/>
    <cellStyle name="Ponto" xfId="71"/>
    <cellStyle name="Separador de milhares [0] 2" xfId="72"/>
    <cellStyle name="Separador de milhares 2" xfId="73"/>
    <cellStyle name="Separador de milhares 4" xfId="74"/>
    <cellStyle name="Titulo1" xfId="75"/>
    <cellStyle name="Titulo2" xfId="76"/>
    <cellStyle name="Vírgula 10" xfId="77"/>
    <cellStyle name="Vírgula 11" xfId="78"/>
    <cellStyle name="Vírgula 2" xfId="79"/>
    <cellStyle name="Vírgula 2 2" xfId="80"/>
    <cellStyle name="Vírgula 2 3" xfId="81"/>
    <cellStyle name="Vírgula 3" xfId="82"/>
    <cellStyle name="Vírgula 3 2" xfId="83"/>
    <cellStyle name="Vírgula 4" xfId="84"/>
    <cellStyle name="Vírgula 5" xfId="85"/>
    <cellStyle name="Vírgula 6" xfId="86"/>
    <cellStyle name="Vírgula 6 2" xfId="87"/>
    <cellStyle name="Vírgula 7" xfId="88"/>
    <cellStyle name="Vírgula 8" xfId="89"/>
    <cellStyle name="Vírgula 8 2" xfId="90"/>
    <cellStyle name="Vírgula 9" xfId="91"/>
    <cellStyle name="Vírgula 9 2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EDF2F8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6B9B8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461160</xdr:colOff>
      <xdr:row>0</xdr:row>
      <xdr:rowOff>360</xdr:rowOff>
    </xdr:from>
    <xdr:to>
      <xdr:col>6</xdr:col>
      <xdr:colOff>338698</xdr:colOff>
      <xdr:row>1</xdr:row>
      <xdr:rowOff>24120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461010" y="0"/>
          <a:ext cx="8973820" cy="79311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20880</xdr:colOff>
      <xdr:row>0</xdr:row>
      <xdr:rowOff>105840</xdr:rowOff>
    </xdr:from>
    <xdr:to>
      <xdr:col>5</xdr:col>
      <xdr:colOff>845280</xdr:colOff>
      <xdr:row>4</xdr:row>
      <xdr:rowOff>108000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20320" y="105410"/>
          <a:ext cx="8006715" cy="7645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6B9B8"/>
    <pageSetUpPr fitToPage="1"/>
  </sheetPr>
  <dimension ref="A1:AMJ598"/>
  <sheetViews>
    <sheetView showGridLines="0" tabSelected="1" zoomScale="90" zoomScaleNormal="90" zoomScalePageLayoutView="85" zoomScaleSheetLayoutView="115" topLeftCell="A23" workbookViewId="0">
      <selection activeCell="A56" sqref="A56:H59"/>
    </sheetView>
  </sheetViews>
  <sheetFormatPr defaultColWidth="11.4285714285714" defaultRowHeight="14.25"/>
  <cols>
    <col min="1" max="1" width="16.1428571428571" style="32" customWidth="1"/>
    <col min="2" max="2" width="10.4285714285714" style="34" customWidth="1"/>
    <col min="3" max="3" width="71.4285714285714" style="35" customWidth="1"/>
    <col min="4" max="4" width="13.1428571428571" style="36" customWidth="1"/>
    <col min="5" max="5" width="12.7142857142857" style="37" customWidth="1"/>
    <col min="6" max="6" width="12.5714285714286" style="37" customWidth="1"/>
    <col min="7" max="7" width="15.8571428571429" style="37" customWidth="1"/>
    <col min="8" max="8" width="16" style="37" customWidth="1"/>
    <col min="9" max="1024" width="11.4285714285714" style="32"/>
  </cols>
  <sheetData>
    <row r="1" s="25" customFormat="1" ht="60.6" customHeight="1" spans="1:8">
      <c r="A1" s="38"/>
      <c r="B1" s="38"/>
      <c r="C1" s="38"/>
      <c r="D1" s="38"/>
      <c r="E1" s="38"/>
      <c r="F1" s="38"/>
      <c r="G1" s="38"/>
      <c r="H1" s="38"/>
    </row>
    <row r="2" s="25" customFormat="1" ht="15.75" customHeight="1" spans="1:8">
      <c r="A2" s="39"/>
      <c r="B2" s="39"/>
      <c r="C2" s="39"/>
      <c r="D2" s="39"/>
      <c r="E2" s="39"/>
      <c r="F2" s="39"/>
      <c r="G2" s="39"/>
      <c r="H2" s="39"/>
    </row>
    <row r="3" s="25" customFormat="1" ht="15.75" customHeight="1" spans="1:8">
      <c r="A3" s="40"/>
      <c r="B3" s="40"/>
      <c r="C3" s="40"/>
      <c r="D3" s="40"/>
      <c r="E3" s="40"/>
      <c r="F3" s="40"/>
      <c r="G3" s="40"/>
      <c r="H3" s="40"/>
    </row>
    <row r="4" s="25" customFormat="1" ht="8.25" customHeight="1" spans="2:8">
      <c r="B4" s="41"/>
      <c r="C4" s="42"/>
      <c r="D4" s="43"/>
      <c r="E4" s="44"/>
      <c r="F4" s="45"/>
      <c r="G4" s="45"/>
      <c r="H4" s="45"/>
    </row>
    <row r="5" s="26" customFormat="1" ht="24.75" customHeight="1" spans="1:8">
      <c r="A5" s="46" t="s">
        <v>0</v>
      </c>
      <c r="B5" s="46"/>
      <c r="C5" s="46"/>
      <c r="D5" s="46"/>
      <c r="E5" s="46"/>
      <c r="F5" s="46"/>
      <c r="G5" s="46"/>
      <c r="H5" s="46"/>
    </row>
    <row r="6" s="26" customFormat="1" ht="24.75" customHeight="1" spans="1:8">
      <c r="A6" s="47"/>
      <c r="B6" s="48"/>
      <c r="C6" s="49"/>
      <c r="D6" s="50"/>
      <c r="E6" s="51"/>
      <c r="F6" s="52"/>
      <c r="G6" s="52"/>
      <c r="H6" s="53"/>
    </row>
    <row r="7" s="26" customFormat="1" ht="24.75" customHeight="1" spans="1:8">
      <c r="A7" s="54" t="s">
        <v>1</v>
      </c>
      <c r="B7" s="55"/>
      <c r="C7" s="56" t="s">
        <v>2</v>
      </c>
      <c r="D7" s="57"/>
      <c r="E7" s="57"/>
      <c r="F7" s="58"/>
      <c r="G7" s="58"/>
      <c r="H7" s="59"/>
    </row>
    <row r="8" s="26" customFormat="1" ht="24.75" customHeight="1" spans="1:8">
      <c r="A8" s="54" t="s">
        <v>3</v>
      </c>
      <c r="B8" s="55"/>
      <c r="C8" s="60">
        <v>63000</v>
      </c>
      <c r="D8" s="57" t="s">
        <v>4</v>
      </c>
      <c r="E8" s="61" t="s">
        <v>5</v>
      </c>
      <c r="F8" s="61"/>
      <c r="G8" s="61"/>
      <c r="H8" s="61"/>
    </row>
    <row r="9" s="26" customFormat="1" ht="24.75" customHeight="1" spans="1:8">
      <c r="A9" s="54" t="s">
        <v>6</v>
      </c>
      <c r="B9" s="55"/>
      <c r="C9" s="60" t="s">
        <v>7</v>
      </c>
      <c r="D9" s="62"/>
      <c r="E9" s="63" t="s">
        <v>8</v>
      </c>
      <c r="F9" s="63"/>
      <c r="G9" s="63"/>
      <c r="H9" s="63"/>
    </row>
    <row r="10" s="26" customFormat="1" ht="34.5" customHeight="1" spans="1:8">
      <c r="A10" s="54"/>
      <c r="B10" s="64"/>
      <c r="C10" s="65"/>
      <c r="D10" s="38" t="s">
        <v>9</v>
      </c>
      <c r="E10" s="66">
        <v>25</v>
      </c>
      <c r="F10" s="62" t="s">
        <v>10</v>
      </c>
      <c r="G10" s="62"/>
      <c r="H10" s="67"/>
    </row>
    <row r="11" s="25" customFormat="1" ht="9.75" customHeight="1" spans="1:8">
      <c r="A11" s="68"/>
      <c r="B11" s="69"/>
      <c r="C11" s="70"/>
      <c r="D11" s="71"/>
      <c r="E11" s="72"/>
      <c r="F11" s="72"/>
      <c r="G11" s="72"/>
      <c r="H11" s="73"/>
    </row>
    <row r="12" s="25" customFormat="1" ht="21.75" customHeight="1" spans="1:9">
      <c r="A12" s="74" t="s">
        <v>11</v>
      </c>
      <c r="B12" s="75" t="s">
        <v>12</v>
      </c>
      <c r="C12" s="76" t="s">
        <v>13</v>
      </c>
      <c r="D12" s="77" t="s">
        <v>14</v>
      </c>
      <c r="E12" s="78" t="s">
        <v>15</v>
      </c>
      <c r="F12" s="78" t="s">
        <v>16</v>
      </c>
      <c r="G12" s="79" t="s">
        <v>17</v>
      </c>
      <c r="H12" s="78" t="s">
        <v>18</v>
      </c>
      <c r="I12" s="141"/>
    </row>
    <row r="13" s="25" customFormat="1" ht="16.5" customHeight="1" spans="1:9">
      <c r="A13" s="74"/>
      <c r="B13" s="75"/>
      <c r="C13" s="76"/>
      <c r="D13" s="77"/>
      <c r="E13" s="78"/>
      <c r="F13" s="78"/>
      <c r="G13" s="79"/>
      <c r="H13" s="78"/>
      <c r="I13" s="141"/>
    </row>
    <row r="14" s="27" customFormat="1" ht="2.1" customHeight="1" spans="1:8">
      <c r="A14" s="80"/>
      <c r="B14" s="81"/>
      <c r="C14" s="82"/>
      <c r="D14" s="83" t="s">
        <v>10</v>
      </c>
      <c r="E14" s="84"/>
      <c r="F14" s="84"/>
      <c r="G14" s="84"/>
      <c r="H14" s="84"/>
    </row>
    <row r="15" s="27" customFormat="1" ht="24" customHeight="1" spans="1:8">
      <c r="A15" s="85" t="s">
        <v>19</v>
      </c>
      <c r="B15" s="86"/>
      <c r="C15" s="87" t="s">
        <v>20</v>
      </c>
      <c r="D15" s="88"/>
      <c r="E15" s="89"/>
      <c r="F15" s="89"/>
      <c r="G15" s="89"/>
      <c r="H15" s="90">
        <f>SUM(H16:H16)</f>
        <v>6588</v>
      </c>
    </row>
    <row r="16" s="27" customFormat="1" ht="24" customHeight="1" spans="1:8">
      <c r="A16" s="91" t="s">
        <v>21</v>
      </c>
      <c r="B16" s="92" t="s">
        <v>22</v>
      </c>
      <c r="C16" s="93" t="s">
        <v>23</v>
      </c>
      <c r="D16" s="94" t="s">
        <v>24</v>
      </c>
      <c r="E16" s="95">
        <v>6</v>
      </c>
      <c r="F16" s="95">
        <v>878.4</v>
      </c>
      <c r="G16" s="95">
        <f>F16*1.25</f>
        <v>1098</v>
      </c>
      <c r="H16" s="96">
        <f>IF(ISBLANK(B16)," ",E16*G16)</f>
        <v>6588</v>
      </c>
    </row>
    <row r="17" s="27" customFormat="1" ht="24" customHeight="1" spans="1:8">
      <c r="A17" s="97"/>
      <c r="B17" s="97"/>
      <c r="C17" s="97"/>
      <c r="D17" s="97"/>
      <c r="E17" s="97"/>
      <c r="F17" s="98" t="s">
        <v>25</v>
      </c>
      <c r="G17" s="99"/>
      <c r="H17" s="96">
        <f>SUM(H16:H16)</f>
        <v>6588</v>
      </c>
    </row>
    <row r="18" s="27" customFormat="1" spans="1:8">
      <c r="A18" s="97"/>
      <c r="B18" s="97"/>
      <c r="C18" s="97"/>
      <c r="D18" s="97"/>
      <c r="E18" s="97"/>
      <c r="F18" s="97"/>
      <c r="G18" s="97"/>
      <c r="H18" s="97"/>
    </row>
    <row r="19" s="28" customFormat="1" ht="32.1" customHeight="1" spans="1:9">
      <c r="A19" s="85" t="s">
        <v>26</v>
      </c>
      <c r="B19" s="100"/>
      <c r="C19" s="101" t="s">
        <v>27</v>
      </c>
      <c r="D19" s="102"/>
      <c r="E19" s="103"/>
      <c r="F19" s="89"/>
      <c r="G19" s="89"/>
      <c r="H19" s="90">
        <f>H20+H26+H38+H44</f>
        <v>1048326.13288</v>
      </c>
      <c r="I19" s="142"/>
    </row>
    <row r="20" s="29" customFormat="1" customHeight="1" spans="1:8">
      <c r="A20" s="104" t="s">
        <v>28</v>
      </c>
      <c r="B20" s="105"/>
      <c r="C20" s="106" t="s">
        <v>29</v>
      </c>
      <c r="D20" s="107"/>
      <c r="E20" s="108"/>
      <c r="F20" s="108"/>
      <c r="G20" s="108"/>
      <c r="H20" s="109">
        <f>SUM(H21:H23)</f>
        <v>714581.0902675</v>
      </c>
    </row>
    <row r="21" s="30" customFormat="1" ht="24" spans="1:12">
      <c r="A21" s="91" t="s">
        <v>30</v>
      </c>
      <c r="B21" s="110" t="s">
        <v>31</v>
      </c>
      <c r="C21" s="93" t="s">
        <v>32</v>
      </c>
      <c r="D21" s="94" t="s">
        <v>24</v>
      </c>
      <c r="E21" s="95">
        <v>9095.21</v>
      </c>
      <c r="F21" s="95">
        <v>10.7</v>
      </c>
      <c r="G21" s="95">
        <f>F21*1.25</f>
        <v>13.375</v>
      </c>
      <c r="H21" s="96">
        <f>IF(ISBLANK(B21)," ",E21*G21)</f>
        <v>121648.43375</v>
      </c>
      <c r="L21" s="143"/>
    </row>
    <row r="22" s="30" customFormat="1" ht="12" spans="1:12">
      <c r="A22" s="91" t="s">
        <v>33</v>
      </c>
      <c r="B22" s="110" t="s">
        <v>34</v>
      </c>
      <c r="C22" s="93" t="s">
        <v>35</v>
      </c>
      <c r="D22" s="94" t="s">
        <v>24</v>
      </c>
      <c r="E22" s="95">
        <f>+E21</f>
        <v>9095.21</v>
      </c>
      <c r="F22" s="95">
        <v>7.1</v>
      </c>
      <c r="G22" s="95">
        <f>F22*1.25</f>
        <v>8.875</v>
      </c>
      <c r="H22" s="96">
        <f>IF(ISBLANK(B22)," ",E22*G22)</f>
        <v>80719.98875</v>
      </c>
      <c r="L22" s="143"/>
    </row>
    <row r="23" s="30" customFormat="1" ht="12" spans="1:12">
      <c r="A23" s="91" t="s">
        <v>36</v>
      </c>
      <c r="B23" s="110" t="s">
        <v>37</v>
      </c>
      <c r="C23" s="93" t="s">
        <v>38</v>
      </c>
      <c r="D23" s="94" t="s">
        <v>39</v>
      </c>
      <c r="E23" s="95">
        <f>0.03*E21</f>
        <v>272.8563</v>
      </c>
      <c r="F23" s="95">
        <v>1501.78</v>
      </c>
      <c r="G23" s="95">
        <f>F23*1.25</f>
        <v>1877.225</v>
      </c>
      <c r="H23" s="96">
        <f>IF(ISBLANK(B23)," ",E23*G23)</f>
        <v>512212.6677675</v>
      </c>
      <c r="L23" s="143"/>
    </row>
    <row r="24" spans="1:8">
      <c r="A24" s="111"/>
      <c r="B24" s="112"/>
      <c r="C24" s="113"/>
      <c r="D24" s="114"/>
      <c r="E24" s="115"/>
      <c r="F24" s="98" t="s">
        <v>25</v>
      </c>
      <c r="G24" s="99"/>
      <c r="H24" s="96">
        <f>SUM(H21:H23)</f>
        <v>714581.0902675</v>
      </c>
    </row>
    <row r="25" spans="1:8">
      <c r="A25" s="116"/>
      <c r="B25" s="116"/>
      <c r="C25" s="116"/>
      <c r="D25" s="116"/>
      <c r="E25" s="116"/>
      <c r="F25" s="116"/>
      <c r="G25" s="116"/>
      <c r="H25" s="116"/>
    </row>
    <row r="26" s="31" customFormat="1" spans="1:1024">
      <c r="A26" s="104" t="s">
        <v>40</v>
      </c>
      <c r="B26" s="105"/>
      <c r="C26" s="106" t="s">
        <v>41</v>
      </c>
      <c r="D26" s="107"/>
      <c r="E26" s="108"/>
      <c r="F26" s="108"/>
      <c r="G26" s="108"/>
      <c r="H26" s="109">
        <f>SUM(H27:H35)</f>
        <v>88843.9751725</v>
      </c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  <c r="EK26" s="144"/>
      <c r="EL26" s="144"/>
      <c r="EM26" s="144"/>
      <c r="EN26" s="144"/>
      <c r="EO26" s="144"/>
      <c r="EP26" s="144"/>
      <c r="EQ26" s="144"/>
      <c r="ER26" s="144"/>
      <c r="ES26" s="144"/>
      <c r="ET26" s="144"/>
      <c r="EU26" s="144"/>
      <c r="EV26" s="144"/>
      <c r="EW26" s="144"/>
      <c r="EX26" s="144"/>
      <c r="EY26" s="144"/>
      <c r="EZ26" s="144"/>
      <c r="FA26" s="144"/>
      <c r="FB26" s="144"/>
      <c r="FC26" s="144"/>
      <c r="FD26" s="144"/>
      <c r="FE26" s="144"/>
      <c r="FF26" s="144"/>
      <c r="FG26" s="144"/>
      <c r="FH26" s="144"/>
      <c r="FI26" s="144"/>
      <c r="FJ26" s="144"/>
      <c r="FK26" s="144"/>
      <c r="FL26" s="144"/>
      <c r="FM26" s="144"/>
      <c r="FN26" s="144"/>
      <c r="FO26" s="144"/>
      <c r="FP26" s="144"/>
      <c r="FQ26" s="144"/>
      <c r="FR26" s="144"/>
      <c r="FS26" s="144"/>
      <c r="FT26" s="144"/>
      <c r="FU26" s="144"/>
      <c r="FV26" s="144"/>
      <c r="FW26" s="144"/>
      <c r="FX26" s="144"/>
      <c r="FY26" s="144"/>
      <c r="FZ26" s="144"/>
      <c r="GA26" s="144"/>
      <c r="GB26" s="144"/>
      <c r="GC26" s="144"/>
      <c r="GD26" s="144"/>
      <c r="GE26" s="144"/>
      <c r="GF26" s="144"/>
      <c r="GG26" s="144"/>
      <c r="GH26" s="144"/>
      <c r="GI26" s="144"/>
      <c r="GJ26" s="144"/>
      <c r="GK26" s="144"/>
      <c r="GL26" s="144"/>
      <c r="GM26" s="144"/>
      <c r="GN26" s="144"/>
      <c r="GO26" s="144"/>
      <c r="GP26" s="144"/>
      <c r="GQ26" s="144"/>
      <c r="GR26" s="144"/>
      <c r="GS26" s="144"/>
      <c r="GT26" s="144"/>
      <c r="GU26" s="144"/>
      <c r="GV26" s="144"/>
      <c r="GW26" s="144"/>
      <c r="GX26" s="144"/>
      <c r="GY26" s="144"/>
      <c r="GZ26" s="144"/>
      <c r="HA26" s="144"/>
      <c r="HB26" s="144"/>
      <c r="HC26" s="144"/>
      <c r="HD26" s="144"/>
      <c r="HE26" s="144"/>
      <c r="HF26" s="144"/>
      <c r="HG26" s="144"/>
      <c r="HH26" s="144"/>
      <c r="HI26" s="144"/>
      <c r="HJ26" s="144"/>
      <c r="HK26" s="144"/>
      <c r="HL26" s="144"/>
      <c r="HM26" s="144"/>
      <c r="HN26" s="144"/>
      <c r="HO26" s="144"/>
      <c r="HP26" s="144"/>
      <c r="HQ26" s="144"/>
      <c r="HR26" s="144"/>
      <c r="HS26" s="144"/>
      <c r="HT26" s="144"/>
      <c r="HU26" s="144"/>
      <c r="HV26" s="144"/>
      <c r="HW26" s="144"/>
      <c r="HX26" s="144"/>
      <c r="HY26" s="144"/>
      <c r="HZ26" s="144"/>
      <c r="IA26" s="144"/>
      <c r="IB26" s="144"/>
      <c r="IC26" s="144"/>
      <c r="ID26" s="144"/>
      <c r="IE26" s="144"/>
      <c r="IF26" s="144"/>
      <c r="IG26" s="144"/>
      <c r="IH26" s="144"/>
      <c r="II26" s="144"/>
      <c r="IJ26" s="144"/>
      <c r="IK26" s="144"/>
      <c r="IL26" s="144"/>
      <c r="IM26" s="144"/>
      <c r="IN26" s="144"/>
      <c r="IO26" s="144"/>
      <c r="IP26" s="144"/>
      <c r="IQ26" s="144"/>
      <c r="IR26" s="144"/>
      <c r="IS26" s="144"/>
      <c r="IT26" s="144"/>
      <c r="IU26" s="144"/>
      <c r="IV26" s="144"/>
      <c r="IW26" s="144"/>
      <c r="IX26" s="144"/>
      <c r="IY26" s="144"/>
      <c r="IZ26" s="144"/>
      <c r="JA26" s="144"/>
      <c r="JB26" s="144"/>
      <c r="JC26" s="144"/>
      <c r="JD26" s="144"/>
      <c r="JE26" s="144"/>
      <c r="JF26" s="144"/>
      <c r="JG26" s="144"/>
      <c r="JH26" s="144"/>
      <c r="JI26" s="144"/>
      <c r="JJ26" s="144"/>
      <c r="JK26" s="144"/>
      <c r="JL26" s="144"/>
      <c r="JM26" s="144"/>
      <c r="JN26" s="144"/>
      <c r="JO26" s="144"/>
      <c r="JP26" s="144"/>
      <c r="JQ26" s="144"/>
      <c r="JR26" s="144"/>
      <c r="JS26" s="144"/>
      <c r="JT26" s="144"/>
      <c r="JU26" s="144"/>
      <c r="JV26" s="144"/>
      <c r="JW26" s="144"/>
      <c r="JX26" s="144"/>
      <c r="JY26" s="144"/>
      <c r="JZ26" s="144"/>
      <c r="KA26" s="144"/>
      <c r="KB26" s="144"/>
      <c r="KC26" s="144"/>
      <c r="KD26" s="144"/>
      <c r="KE26" s="144"/>
      <c r="KF26" s="144"/>
      <c r="KG26" s="144"/>
      <c r="KH26" s="144"/>
      <c r="KI26" s="144"/>
      <c r="KJ26" s="144"/>
      <c r="KK26" s="144"/>
      <c r="KL26" s="144"/>
      <c r="KM26" s="144"/>
      <c r="KN26" s="144"/>
      <c r="KO26" s="144"/>
      <c r="KP26" s="144"/>
      <c r="KQ26" s="144"/>
      <c r="KR26" s="144"/>
      <c r="KS26" s="144"/>
      <c r="KT26" s="144"/>
      <c r="KU26" s="144"/>
      <c r="KV26" s="144"/>
      <c r="KW26" s="144"/>
      <c r="KX26" s="144"/>
      <c r="KY26" s="144"/>
      <c r="KZ26" s="144"/>
      <c r="LA26" s="144"/>
      <c r="LB26" s="144"/>
      <c r="LC26" s="144"/>
      <c r="LD26" s="144"/>
      <c r="LE26" s="144"/>
      <c r="LF26" s="144"/>
      <c r="LG26" s="144"/>
      <c r="LH26" s="144"/>
      <c r="LI26" s="144"/>
      <c r="LJ26" s="144"/>
      <c r="LK26" s="144"/>
      <c r="LL26" s="144"/>
      <c r="LM26" s="144"/>
      <c r="LN26" s="144"/>
      <c r="LO26" s="144"/>
      <c r="LP26" s="144"/>
      <c r="LQ26" s="144"/>
      <c r="LR26" s="144"/>
      <c r="LS26" s="144"/>
      <c r="LT26" s="144"/>
      <c r="LU26" s="144"/>
      <c r="LV26" s="144"/>
      <c r="LW26" s="144"/>
      <c r="LX26" s="144"/>
      <c r="LY26" s="144"/>
      <c r="LZ26" s="144"/>
      <c r="MA26" s="144"/>
      <c r="MB26" s="144"/>
      <c r="MC26" s="144"/>
      <c r="MD26" s="144"/>
      <c r="ME26" s="144"/>
      <c r="MF26" s="144"/>
      <c r="MG26" s="144"/>
      <c r="MH26" s="144"/>
      <c r="MI26" s="144"/>
      <c r="MJ26" s="144"/>
      <c r="MK26" s="144"/>
      <c r="ML26" s="144"/>
      <c r="MM26" s="144"/>
      <c r="MN26" s="144"/>
      <c r="MO26" s="144"/>
      <c r="MP26" s="144"/>
      <c r="MQ26" s="144"/>
      <c r="MR26" s="144"/>
      <c r="MS26" s="144"/>
      <c r="MT26" s="144"/>
      <c r="MU26" s="144"/>
      <c r="MV26" s="144"/>
      <c r="MW26" s="144"/>
      <c r="MX26" s="144"/>
      <c r="MY26" s="144"/>
      <c r="MZ26" s="144"/>
      <c r="NA26" s="144"/>
      <c r="NB26" s="144"/>
      <c r="NC26" s="144"/>
      <c r="ND26" s="144"/>
      <c r="NE26" s="144"/>
      <c r="NF26" s="144"/>
      <c r="NG26" s="144"/>
      <c r="NH26" s="144"/>
      <c r="NI26" s="144"/>
      <c r="NJ26" s="144"/>
      <c r="NK26" s="144"/>
      <c r="NL26" s="144"/>
      <c r="NM26" s="144"/>
      <c r="NN26" s="144"/>
      <c r="NO26" s="144"/>
      <c r="NP26" s="144"/>
      <c r="NQ26" s="144"/>
      <c r="NR26" s="144"/>
      <c r="NS26" s="144"/>
      <c r="NT26" s="144"/>
      <c r="NU26" s="144"/>
      <c r="NV26" s="144"/>
      <c r="NW26" s="144"/>
      <c r="NX26" s="144"/>
      <c r="NY26" s="144"/>
      <c r="NZ26" s="144"/>
      <c r="OA26" s="144"/>
      <c r="OB26" s="144"/>
      <c r="OC26" s="144"/>
      <c r="OD26" s="144"/>
      <c r="OE26" s="144"/>
      <c r="OF26" s="144"/>
      <c r="OG26" s="144"/>
      <c r="OH26" s="144"/>
      <c r="OI26" s="144"/>
      <c r="OJ26" s="144"/>
      <c r="OK26" s="144"/>
      <c r="OL26" s="144"/>
      <c r="OM26" s="144"/>
      <c r="ON26" s="144"/>
      <c r="OO26" s="144"/>
      <c r="OP26" s="144"/>
      <c r="OQ26" s="144"/>
      <c r="OR26" s="144"/>
      <c r="OS26" s="144"/>
      <c r="OT26" s="144"/>
      <c r="OU26" s="144"/>
      <c r="OV26" s="144"/>
      <c r="OW26" s="144"/>
      <c r="OX26" s="144"/>
      <c r="OY26" s="144"/>
      <c r="OZ26" s="144"/>
      <c r="PA26" s="144"/>
      <c r="PB26" s="144"/>
      <c r="PC26" s="144"/>
      <c r="PD26" s="144"/>
      <c r="PE26" s="144"/>
      <c r="PF26" s="144"/>
      <c r="PG26" s="144"/>
      <c r="PH26" s="144"/>
      <c r="PI26" s="144"/>
      <c r="PJ26" s="144"/>
      <c r="PK26" s="144"/>
      <c r="PL26" s="144"/>
      <c r="PM26" s="144"/>
      <c r="PN26" s="144"/>
      <c r="PO26" s="144"/>
      <c r="PP26" s="144"/>
      <c r="PQ26" s="144"/>
      <c r="PR26" s="144"/>
      <c r="PS26" s="144"/>
      <c r="PT26" s="144"/>
      <c r="PU26" s="144"/>
      <c r="PV26" s="144"/>
      <c r="PW26" s="144"/>
      <c r="PX26" s="144"/>
      <c r="PY26" s="144"/>
      <c r="PZ26" s="144"/>
      <c r="QA26" s="144"/>
      <c r="QB26" s="144"/>
      <c r="QC26" s="144"/>
      <c r="QD26" s="144"/>
      <c r="QE26" s="144"/>
      <c r="QF26" s="144"/>
      <c r="QG26" s="144"/>
      <c r="QH26" s="144"/>
      <c r="QI26" s="144"/>
      <c r="QJ26" s="144"/>
      <c r="QK26" s="144"/>
      <c r="QL26" s="144"/>
      <c r="QM26" s="144"/>
      <c r="QN26" s="144"/>
      <c r="QO26" s="144"/>
      <c r="QP26" s="144"/>
      <c r="QQ26" s="144"/>
      <c r="QR26" s="144"/>
      <c r="QS26" s="144"/>
      <c r="QT26" s="144"/>
      <c r="QU26" s="144"/>
      <c r="QV26" s="144"/>
      <c r="QW26" s="144"/>
      <c r="QX26" s="144"/>
      <c r="QY26" s="144"/>
      <c r="QZ26" s="144"/>
      <c r="RA26" s="144"/>
      <c r="RB26" s="144"/>
      <c r="RC26" s="144"/>
      <c r="RD26" s="144"/>
      <c r="RE26" s="144"/>
      <c r="RF26" s="144"/>
      <c r="RG26" s="144"/>
      <c r="RH26" s="144"/>
      <c r="RI26" s="144"/>
      <c r="RJ26" s="144"/>
      <c r="RK26" s="144"/>
      <c r="RL26" s="144"/>
      <c r="RM26" s="144"/>
      <c r="RN26" s="144"/>
      <c r="RO26" s="144"/>
      <c r="RP26" s="144"/>
      <c r="RQ26" s="144"/>
      <c r="RR26" s="144"/>
      <c r="RS26" s="144"/>
      <c r="RT26" s="144"/>
      <c r="RU26" s="144"/>
      <c r="RV26" s="144"/>
      <c r="RW26" s="144"/>
      <c r="RX26" s="144"/>
      <c r="RY26" s="144"/>
      <c r="RZ26" s="144"/>
      <c r="SA26" s="144"/>
      <c r="SB26" s="144"/>
      <c r="SC26" s="144"/>
      <c r="SD26" s="144"/>
      <c r="SE26" s="144"/>
      <c r="SF26" s="144"/>
      <c r="SG26" s="144"/>
      <c r="SH26" s="144"/>
      <c r="SI26" s="144"/>
      <c r="SJ26" s="144"/>
      <c r="SK26" s="144"/>
      <c r="SL26" s="144"/>
      <c r="SM26" s="144"/>
      <c r="SN26" s="144"/>
      <c r="SO26" s="144"/>
      <c r="SP26" s="144"/>
      <c r="SQ26" s="144"/>
      <c r="SR26" s="144"/>
      <c r="SS26" s="144"/>
      <c r="ST26" s="144"/>
      <c r="SU26" s="144"/>
      <c r="SV26" s="144"/>
      <c r="SW26" s="144"/>
      <c r="SX26" s="144"/>
      <c r="SY26" s="144"/>
      <c r="SZ26" s="144"/>
      <c r="TA26" s="144"/>
      <c r="TB26" s="144"/>
      <c r="TC26" s="144"/>
      <c r="TD26" s="144"/>
      <c r="TE26" s="144"/>
      <c r="TF26" s="144"/>
      <c r="TG26" s="144"/>
      <c r="TH26" s="144"/>
      <c r="TI26" s="144"/>
      <c r="TJ26" s="144"/>
      <c r="TK26" s="144"/>
      <c r="TL26" s="144"/>
      <c r="TM26" s="144"/>
      <c r="TN26" s="144"/>
      <c r="TO26" s="144"/>
      <c r="TP26" s="144"/>
      <c r="TQ26" s="144"/>
      <c r="TR26" s="144"/>
      <c r="TS26" s="144"/>
      <c r="TT26" s="144"/>
      <c r="TU26" s="144"/>
      <c r="TV26" s="144"/>
      <c r="TW26" s="144"/>
      <c r="TX26" s="144"/>
      <c r="TY26" s="144"/>
      <c r="TZ26" s="144"/>
      <c r="UA26" s="144"/>
      <c r="UB26" s="144"/>
      <c r="UC26" s="144"/>
      <c r="UD26" s="144"/>
      <c r="UE26" s="144"/>
      <c r="UF26" s="144"/>
      <c r="UG26" s="144"/>
      <c r="UH26" s="144"/>
      <c r="UI26" s="144"/>
      <c r="UJ26" s="144"/>
      <c r="UK26" s="144"/>
      <c r="UL26" s="144"/>
      <c r="UM26" s="144"/>
      <c r="UN26" s="144"/>
      <c r="UO26" s="144"/>
      <c r="UP26" s="144"/>
      <c r="UQ26" s="144"/>
      <c r="UR26" s="144"/>
      <c r="US26" s="144"/>
      <c r="UT26" s="144"/>
      <c r="UU26" s="144"/>
      <c r="UV26" s="144"/>
      <c r="UW26" s="144"/>
      <c r="UX26" s="144"/>
      <c r="UY26" s="144"/>
      <c r="UZ26" s="144"/>
      <c r="VA26" s="144"/>
      <c r="VB26" s="144"/>
      <c r="VC26" s="144"/>
      <c r="VD26" s="144"/>
      <c r="VE26" s="144"/>
      <c r="VF26" s="144"/>
      <c r="VG26" s="144"/>
      <c r="VH26" s="144"/>
      <c r="VI26" s="144"/>
      <c r="VJ26" s="144"/>
      <c r="VK26" s="144"/>
      <c r="VL26" s="144"/>
      <c r="VM26" s="144"/>
      <c r="VN26" s="144"/>
      <c r="VO26" s="144"/>
      <c r="VP26" s="144"/>
      <c r="VQ26" s="144"/>
      <c r="VR26" s="144"/>
      <c r="VS26" s="144"/>
      <c r="VT26" s="144"/>
      <c r="VU26" s="144"/>
      <c r="VV26" s="144"/>
      <c r="VW26" s="144"/>
      <c r="VX26" s="144"/>
      <c r="VY26" s="144"/>
      <c r="VZ26" s="144"/>
      <c r="WA26" s="144"/>
      <c r="WB26" s="144"/>
      <c r="WC26" s="144"/>
      <c r="WD26" s="144"/>
      <c r="WE26" s="144"/>
      <c r="WF26" s="144"/>
      <c r="WG26" s="144"/>
      <c r="WH26" s="144"/>
      <c r="WI26" s="144"/>
      <c r="WJ26" s="144"/>
      <c r="WK26" s="144"/>
      <c r="WL26" s="144"/>
      <c r="WM26" s="144"/>
      <c r="WN26" s="144"/>
      <c r="WO26" s="144"/>
      <c r="WP26" s="144"/>
      <c r="WQ26" s="144"/>
      <c r="WR26" s="144"/>
      <c r="WS26" s="144"/>
      <c r="WT26" s="144"/>
      <c r="WU26" s="144"/>
      <c r="WV26" s="144"/>
      <c r="WW26" s="144"/>
      <c r="WX26" s="144"/>
      <c r="WY26" s="144"/>
      <c r="WZ26" s="144"/>
      <c r="XA26" s="144"/>
      <c r="XB26" s="144"/>
      <c r="XC26" s="144"/>
      <c r="XD26" s="144"/>
      <c r="XE26" s="144"/>
      <c r="XF26" s="144"/>
      <c r="XG26" s="144"/>
      <c r="XH26" s="144"/>
      <c r="XI26" s="144"/>
      <c r="XJ26" s="144"/>
      <c r="XK26" s="144"/>
      <c r="XL26" s="144"/>
      <c r="XM26" s="144"/>
      <c r="XN26" s="144"/>
      <c r="XO26" s="144"/>
      <c r="XP26" s="144"/>
      <c r="XQ26" s="144"/>
      <c r="XR26" s="144"/>
      <c r="XS26" s="144"/>
      <c r="XT26" s="144"/>
      <c r="XU26" s="144"/>
      <c r="XV26" s="144"/>
      <c r="XW26" s="144"/>
      <c r="XX26" s="144"/>
      <c r="XY26" s="144"/>
      <c r="XZ26" s="144"/>
      <c r="YA26" s="144"/>
      <c r="YB26" s="144"/>
      <c r="YC26" s="144"/>
      <c r="YD26" s="144"/>
      <c r="YE26" s="144"/>
      <c r="YF26" s="144"/>
      <c r="YG26" s="144"/>
      <c r="YH26" s="144"/>
      <c r="YI26" s="144"/>
      <c r="YJ26" s="144"/>
      <c r="YK26" s="144"/>
      <c r="YL26" s="144"/>
      <c r="YM26" s="144"/>
      <c r="YN26" s="144"/>
      <c r="YO26" s="144"/>
      <c r="YP26" s="144"/>
      <c r="YQ26" s="144"/>
      <c r="YR26" s="144"/>
      <c r="YS26" s="144"/>
      <c r="YT26" s="144"/>
      <c r="YU26" s="144"/>
      <c r="YV26" s="144"/>
      <c r="YW26" s="144"/>
      <c r="YX26" s="144"/>
      <c r="YY26" s="144"/>
      <c r="YZ26" s="144"/>
      <c r="ZA26" s="144"/>
      <c r="ZB26" s="144"/>
      <c r="ZC26" s="144"/>
      <c r="ZD26" s="144"/>
      <c r="ZE26" s="144"/>
      <c r="ZF26" s="144"/>
      <c r="ZG26" s="144"/>
      <c r="ZH26" s="144"/>
      <c r="ZI26" s="144"/>
      <c r="ZJ26" s="144"/>
      <c r="ZK26" s="144"/>
      <c r="ZL26" s="144"/>
      <c r="ZM26" s="144"/>
      <c r="ZN26" s="144"/>
      <c r="ZO26" s="144"/>
      <c r="ZP26" s="144"/>
      <c r="ZQ26" s="144"/>
      <c r="ZR26" s="144"/>
      <c r="ZS26" s="144"/>
      <c r="ZT26" s="144"/>
      <c r="ZU26" s="144"/>
      <c r="ZV26" s="144"/>
      <c r="ZW26" s="144"/>
      <c r="ZX26" s="144"/>
      <c r="ZY26" s="144"/>
      <c r="ZZ26" s="144"/>
      <c r="AAA26" s="144"/>
      <c r="AAB26" s="144"/>
      <c r="AAC26" s="144"/>
      <c r="AAD26" s="144"/>
      <c r="AAE26" s="144"/>
      <c r="AAF26" s="144"/>
      <c r="AAG26" s="144"/>
      <c r="AAH26" s="144"/>
      <c r="AAI26" s="144"/>
      <c r="AAJ26" s="144"/>
      <c r="AAK26" s="144"/>
      <c r="AAL26" s="144"/>
      <c r="AAM26" s="144"/>
      <c r="AAN26" s="144"/>
      <c r="AAO26" s="144"/>
      <c r="AAP26" s="144"/>
      <c r="AAQ26" s="144"/>
      <c r="AAR26" s="144"/>
      <c r="AAS26" s="144"/>
      <c r="AAT26" s="144"/>
      <c r="AAU26" s="144"/>
      <c r="AAV26" s="144"/>
      <c r="AAW26" s="144"/>
      <c r="AAX26" s="144"/>
      <c r="AAY26" s="144"/>
      <c r="AAZ26" s="144"/>
      <c r="ABA26" s="144"/>
      <c r="ABB26" s="144"/>
      <c r="ABC26" s="144"/>
      <c r="ABD26" s="144"/>
      <c r="ABE26" s="144"/>
      <c r="ABF26" s="144"/>
      <c r="ABG26" s="144"/>
      <c r="ABH26" s="144"/>
      <c r="ABI26" s="144"/>
      <c r="ABJ26" s="144"/>
      <c r="ABK26" s="144"/>
      <c r="ABL26" s="144"/>
      <c r="ABM26" s="144"/>
      <c r="ABN26" s="144"/>
      <c r="ABO26" s="144"/>
      <c r="ABP26" s="144"/>
      <c r="ABQ26" s="144"/>
      <c r="ABR26" s="144"/>
      <c r="ABS26" s="144"/>
      <c r="ABT26" s="144"/>
      <c r="ABU26" s="144"/>
      <c r="ABV26" s="144"/>
      <c r="ABW26" s="144"/>
      <c r="ABX26" s="144"/>
      <c r="ABY26" s="144"/>
      <c r="ABZ26" s="144"/>
      <c r="ACA26" s="144"/>
      <c r="ACB26" s="144"/>
      <c r="ACC26" s="144"/>
      <c r="ACD26" s="144"/>
      <c r="ACE26" s="144"/>
      <c r="ACF26" s="144"/>
      <c r="ACG26" s="144"/>
      <c r="ACH26" s="144"/>
      <c r="ACI26" s="144"/>
      <c r="ACJ26" s="144"/>
      <c r="ACK26" s="144"/>
      <c r="ACL26" s="144"/>
      <c r="ACM26" s="144"/>
      <c r="ACN26" s="144"/>
      <c r="ACO26" s="144"/>
      <c r="ACP26" s="144"/>
      <c r="ACQ26" s="144"/>
      <c r="ACR26" s="144"/>
      <c r="ACS26" s="144"/>
      <c r="ACT26" s="144"/>
      <c r="ACU26" s="144"/>
      <c r="ACV26" s="144"/>
      <c r="ACW26" s="144"/>
      <c r="ACX26" s="144"/>
      <c r="ACY26" s="144"/>
      <c r="ACZ26" s="144"/>
      <c r="ADA26" s="144"/>
      <c r="ADB26" s="144"/>
      <c r="ADC26" s="144"/>
      <c r="ADD26" s="144"/>
      <c r="ADE26" s="144"/>
      <c r="ADF26" s="144"/>
      <c r="ADG26" s="144"/>
      <c r="ADH26" s="144"/>
      <c r="ADI26" s="144"/>
      <c r="ADJ26" s="144"/>
      <c r="ADK26" s="144"/>
      <c r="ADL26" s="144"/>
      <c r="ADM26" s="144"/>
      <c r="ADN26" s="144"/>
      <c r="ADO26" s="144"/>
      <c r="ADP26" s="144"/>
      <c r="ADQ26" s="144"/>
      <c r="ADR26" s="144"/>
      <c r="ADS26" s="144"/>
      <c r="ADT26" s="144"/>
      <c r="ADU26" s="144"/>
      <c r="ADV26" s="144"/>
      <c r="ADW26" s="144"/>
      <c r="ADX26" s="144"/>
      <c r="ADY26" s="144"/>
      <c r="ADZ26" s="144"/>
      <c r="AEA26" s="144"/>
      <c r="AEB26" s="144"/>
      <c r="AEC26" s="144"/>
      <c r="AED26" s="144"/>
      <c r="AEE26" s="144"/>
      <c r="AEF26" s="144"/>
      <c r="AEG26" s="144"/>
      <c r="AEH26" s="144"/>
      <c r="AEI26" s="144"/>
      <c r="AEJ26" s="144"/>
      <c r="AEK26" s="144"/>
      <c r="AEL26" s="144"/>
      <c r="AEM26" s="144"/>
      <c r="AEN26" s="144"/>
      <c r="AEO26" s="144"/>
      <c r="AEP26" s="144"/>
      <c r="AEQ26" s="144"/>
      <c r="AER26" s="144"/>
      <c r="AES26" s="144"/>
      <c r="AET26" s="144"/>
      <c r="AEU26" s="144"/>
      <c r="AEV26" s="144"/>
      <c r="AEW26" s="144"/>
      <c r="AEX26" s="144"/>
      <c r="AEY26" s="144"/>
      <c r="AEZ26" s="144"/>
      <c r="AFA26" s="144"/>
      <c r="AFB26" s="144"/>
      <c r="AFC26" s="144"/>
      <c r="AFD26" s="144"/>
      <c r="AFE26" s="144"/>
      <c r="AFF26" s="144"/>
      <c r="AFG26" s="144"/>
      <c r="AFH26" s="144"/>
      <c r="AFI26" s="144"/>
      <c r="AFJ26" s="144"/>
      <c r="AFK26" s="144"/>
      <c r="AFL26" s="144"/>
      <c r="AFM26" s="144"/>
      <c r="AFN26" s="144"/>
      <c r="AFO26" s="144"/>
      <c r="AFP26" s="144"/>
      <c r="AFQ26" s="144"/>
      <c r="AFR26" s="144"/>
      <c r="AFS26" s="144"/>
      <c r="AFT26" s="144"/>
      <c r="AFU26" s="144"/>
      <c r="AFV26" s="144"/>
      <c r="AFW26" s="144"/>
      <c r="AFX26" s="144"/>
      <c r="AFY26" s="144"/>
      <c r="AFZ26" s="144"/>
      <c r="AGA26" s="144"/>
      <c r="AGB26" s="144"/>
      <c r="AGC26" s="144"/>
      <c r="AGD26" s="144"/>
      <c r="AGE26" s="144"/>
      <c r="AGF26" s="144"/>
      <c r="AGG26" s="144"/>
      <c r="AGH26" s="144"/>
      <c r="AGI26" s="144"/>
      <c r="AGJ26" s="144"/>
      <c r="AGK26" s="144"/>
      <c r="AGL26" s="144"/>
      <c r="AGM26" s="144"/>
      <c r="AGN26" s="144"/>
      <c r="AGO26" s="144"/>
      <c r="AGP26" s="144"/>
      <c r="AGQ26" s="144"/>
      <c r="AGR26" s="144"/>
      <c r="AGS26" s="144"/>
      <c r="AGT26" s="144"/>
      <c r="AGU26" s="144"/>
      <c r="AGV26" s="144"/>
      <c r="AGW26" s="144"/>
      <c r="AGX26" s="144"/>
      <c r="AGY26" s="144"/>
      <c r="AGZ26" s="144"/>
      <c r="AHA26" s="144"/>
      <c r="AHB26" s="144"/>
      <c r="AHC26" s="144"/>
      <c r="AHD26" s="144"/>
      <c r="AHE26" s="144"/>
      <c r="AHF26" s="144"/>
      <c r="AHG26" s="144"/>
      <c r="AHH26" s="144"/>
      <c r="AHI26" s="144"/>
      <c r="AHJ26" s="144"/>
      <c r="AHK26" s="144"/>
      <c r="AHL26" s="144"/>
      <c r="AHM26" s="144"/>
      <c r="AHN26" s="144"/>
      <c r="AHO26" s="144"/>
      <c r="AHP26" s="144"/>
      <c r="AHQ26" s="144"/>
      <c r="AHR26" s="144"/>
      <c r="AHS26" s="144"/>
      <c r="AHT26" s="144"/>
      <c r="AHU26" s="144"/>
      <c r="AHV26" s="144"/>
      <c r="AHW26" s="144"/>
      <c r="AHX26" s="144"/>
      <c r="AHY26" s="144"/>
      <c r="AHZ26" s="144"/>
      <c r="AIA26" s="144"/>
      <c r="AIB26" s="144"/>
      <c r="AIC26" s="144"/>
      <c r="AID26" s="144"/>
      <c r="AIE26" s="144"/>
      <c r="AIF26" s="144"/>
      <c r="AIG26" s="144"/>
      <c r="AIH26" s="144"/>
      <c r="AII26" s="144"/>
      <c r="AIJ26" s="144"/>
      <c r="AIK26" s="144"/>
      <c r="AIL26" s="144"/>
      <c r="AIM26" s="144"/>
      <c r="AIN26" s="144"/>
      <c r="AIO26" s="144"/>
      <c r="AIP26" s="144"/>
      <c r="AIQ26" s="144"/>
      <c r="AIR26" s="144"/>
      <c r="AIS26" s="144"/>
      <c r="AIT26" s="144"/>
      <c r="AIU26" s="144"/>
      <c r="AIV26" s="144"/>
      <c r="AIW26" s="144"/>
      <c r="AIX26" s="144"/>
      <c r="AIY26" s="144"/>
      <c r="AIZ26" s="144"/>
      <c r="AJA26" s="144"/>
      <c r="AJB26" s="144"/>
      <c r="AJC26" s="144"/>
      <c r="AJD26" s="144"/>
      <c r="AJE26" s="144"/>
      <c r="AJF26" s="144"/>
      <c r="AJG26" s="144"/>
      <c r="AJH26" s="144"/>
      <c r="AJI26" s="144"/>
      <c r="AJJ26" s="144"/>
      <c r="AJK26" s="144"/>
      <c r="AJL26" s="144"/>
      <c r="AJM26" s="144"/>
      <c r="AJN26" s="144"/>
      <c r="AJO26" s="144"/>
      <c r="AJP26" s="144"/>
      <c r="AJQ26" s="144"/>
      <c r="AJR26" s="144"/>
      <c r="AJS26" s="144"/>
      <c r="AJT26" s="144"/>
      <c r="AJU26" s="144"/>
      <c r="AJV26" s="144"/>
      <c r="AJW26" s="144"/>
      <c r="AJX26" s="144"/>
      <c r="AJY26" s="144"/>
      <c r="AJZ26" s="144"/>
      <c r="AKA26" s="144"/>
      <c r="AKB26" s="144"/>
      <c r="AKC26" s="144"/>
      <c r="AKD26" s="144"/>
      <c r="AKE26" s="144"/>
      <c r="AKF26" s="144"/>
      <c r="AKG26" s="144"/>
      <c r="AKH26" s="144"/>
      <c r="AKI26" s="144"/>
      <c r="AKJ26" s="144"/>
      <c r="AKK26" s="144"/>
      <c r="AKL26" s="144"/>
      <c r="AKM26" s="144"/>
      <c r="AKN26" s="144"/>
      <c r="AKO26" s="144"/>
      <c r="AKP26" s="144"/>
      <c r="AKQ26" s="144"/>
      <c r="AKR26" s="144"/>
      <c r="AKS26" s="144"/>
      <c r="AKT26" s="144"/>
      <c r="AKU26" s="144"/>
      <c r="AKV26" s="144"/>
      <c r="AKW26" s="144"/>
      <c r="AKX26" s="144"/>
      <c r="AKY26" s="144"/>
      <c r="AKZ26" s="144"/>
      <c r="ALA26" s="144"/>
      <c r="ALB26" s="144"/>
      <c r="ALC26" s="144"/>
      <c r="ALD26" s="144"/>
      <c r="ALE26" s="144"/>
      <c r="ALF26" s="144"/>
      <c r="ALG26" s="144"/>
      <c r="ALH26" s="144"/>
      <c r="ALI26" s="144"/>
      <c r="ALJ26" s="144"/>
      <c r="ALK26" s="144"/>
      <c r="ALL26" s="144"/>
      <c r="ALM26" s="144"/>
      <c r="ALN26" s="144"/>
      <c r="ALO26" s="144"/>
      <c r="ALP26" s="144"/>
      <c r="ALQ26" s="144"/>
      <c r="ALR26" s="144"/>
      <c r="ALS26" s="144"/>
      <c r="ALT26" s="144"/>
      <c r="ALU26" s="144"/>
      <c r="ALV26" s="144"/>
      <c r="ALW26" s="144"/>
      <c r="ALX26" s="144"/>
      <c r="ALY26" s="144"/>
      <c r="ALZ26" s="144"/>
      <c r="AMA26" s="144"/>
      <c r="AMB26" s="144"/>
      <c r="AMC26" s="144"/>
      <c r="AMD26" s="144"/>
      <c r="AME26" s="144"/>
      <c r="AMF26" s="144"/>
      <c r="AMG26" s="144"/>
      <c r="AMH26" s="144"/>
      <c r="AMI26" s="144"/>
      <c r="AMJ26" s="144"/>
    </row>
    <row r="27" ht="12.75" spans="1:8">
      <c r="A27" s="91" t="s">
        <v>42</v>
      </c>
      <c r="B27" s="110" t="s">
        <v>34</v>
      </c>
      <c r="C27" s="93" t="s">
        <v>35</v>
      </c>
      <c r="D27" s="94" t="s">
        <v>24</v>
      </c>
      <c r="E27" s="95">
        <v>1252.57</v>
      </c>
      <c r="F27" s="95">
        <v>7.1</v>
      </c>
      <c r="G27" s="95">
        <f t="shared" ref="G27:G35" si="0">F27*1.25</f>
        <v>8.875</v>
      </c>
      <c r="H27" s="96">
        <f t="shared" ref="H27:H35" si="1">IF(ISBLANK(B27)," ",E27*G27)</f>
        <v>11116.55875</v>
      </c>
    </row>
    <row r="28" ht="12.75" spans="1:8">
      <c r="A28" s="91" t="s">
        <v>43</v>
      </c>
      <c r="B28" s="110" t="s">
        <v>37</v>
      </c>
      <c r="C28" s="93" t="s">
        <v>38</v>
      </c>
      <c r="D28" s="94" t="s">
        <v>39</v>
      </c>
      <c r="E28" s="95">
        <f>0.03*E27</f>
        <v>37.5771</v>
      </c>
      <c r="F28" s="95">
        <v>1501.78</v>
      </c>
      <c r="G28" s="95">
        <f t="shared" si="0"/>
        <v>1877.225</v>
      </c>
      <c r="H28" s="96">
        <f t="shared" si="1"/>
        <v>70540.6715475</v>
      </c>
    </row>
    <row r="29" ht="12.75" spans="1:8">
      <c r="A29" s="91" t="s">
        <v>44</v>
      </c>
      <c r="B29" s="110" t="s">
        <v>45</v>
      </c>
      <c r="C29" s="93" t="s">
        <v>46</v>
      </c>
      <c r="D29" s="94" t="s">
        <v>24</v>
      </c>
      <c r="E29" s="95">
        <f>E27</f>
        <v>1252.57</v>
      </c>
      <c r="F29" s="95">
        <v>0.71</v>
      </c>
      <c r="G29" s="95">
        <f t="shared" si="0"/>
        <v>0.8875</v>
      </c>
      <c r="H29" s="96">
        <f t="shared" si="1"/>
        <v>1111.655875</v>
      </c>
    </row>
    <row r="30" ht="24" spans="1:8">
      <c r="A30" s="91" t="s">
        <v>47</v>
      </c>
      <c r="B30" s="92" t="s">
        <v>48</v>
      </c>
      <c r="C30" s="93" t="s">
        <v>49</v>
      </c>
      <c r="D30" s="94" t="s">
        <v>24</v>
      </c>
      <c r="E30" s="95">
        <v>25.3</v>
      </c>
      <c r="F30" s="95">
        <v>27.14</v>
      </c>
      <c r="G30" s="95">
        <f t="shared" si="0"/>
        <v>33.925</v>
      </c>
      <c r="H30" s="96">
        <f t="shared" si="1"/>
        <v>858.3025</v>
      </c>
    </row>
    <row r="31" ht="12.75" spans="1:8">
      <c r="A31" s="91" t="s">
        <v>50</v>
      </c>
      <c r="B31" s="92" t="s">
        <v>51</v>
      </c>
      <c r="C31" s="93" t="s">
        <v>52</v>
      </c>
      <c r="D31" s="94" t="s">
        <v>24</v>
      </c>
      <c r="E31" s="95">
        <v>25.3</v>
      </c>
      <c r="F31" s="95">
        <v>3.78</v>
      </c>
      <c r="G31" s="95">
        <f t="shared" si="0"/>
        <v>4.725</v>
      </c>
      <c r="H31" s="96">
        <f t="shared" si="1"/>
        <v>119.5425</v>
      </c>
    </row>
    <row r="32" ht="12.75" spans="1:8">
      <c r="A32" s="91" t="s">
        <v>53</v>
      </c>
      <c r="B32" s="92" t="s">
        <v>54</v>
      </c>
      <c r="C32" s="93" t="s">
        <v>55</v>
      </c>
      <c r="D32" s="94" t="s">
        <v>39</v>
      </c>
      <c r="E32" s="95">
        <v>1.26</v>
      </c>
      <c r="F32" s="95">
        <v>183.8</v>
      </c>
      <c r="G32" s="95">
        <f t="shared" si="0"/>
        <v>229.75</v>
      </c>
      <c r="H32" s="96">
        <f t="shared" si="1"/>
        <v>289.485</v>
      </c>
    </row>
    <row r="33" ht="12.75" spans="1:8">
      <c r="A33" s="91" t="s">
        <v>56</v>
      </c>
      <c r="B33" s="92" t="s">
        <v>57</v>
      </c>
      <c r="C33" s="93" t="s">
        <v>58</v>
      </c>
      <c r="D33" s="94" t="s">
        <v>39</v>
      </c>
      <c r="E33" s="95">
        <v>5.06</v>
      </c>
      <c r="F33" s="95">
        <v>544.15</v>
      </c>
      <c r="G33" s="95">
        <f t="shared" si="0"/>
        <v>680.1875</v>
      </c>
      <c r="H33" s="96">
        <f t="shared" si="1"/>
        <v>3441.74875</v>
      </c>
    </row>
    <row r="34" ht="24" spans="1:8">
      <c r="A34" s="91" t="s">
        <v>59</v>
      </c>
      <c r="B34" s="92" t="s">
        <v>60</v>
      </c>
      <c r="C34" s="93" t="s">
        <v>61</v>
      </c>
      <c r="D34" s="94" t="s">
        <v>39</v>
      </c>
      <c r="E34" s="95">
        <v>5.06</v>
      </c>
      <c r="F34" s="95">
        <v>74.4</v>
      </c>
      <c r="G34" s="95">
        <f t="shared" si="0"/>
        <v>93</v>
      </c>
      <c r="H34" s="96">
        <f t="shared" si="1"/>
        <v>470.58</v>
      </c>
    </row>
    <row r="35" ht="12.75" spans="1:8">
      <c r="A35" s="91" t="s">
        <v>62</v>
      </c>
      <c r="B35" s="92" t="s">
        <v>63</v>
      </c>
      <c r="C35" s="93" t="s">
        <v>64</v>
      </c>
      <c r="D35" s="94" t="s">
        <v>65</v>
      </c>
      <c r="E35" s="95">
        <v>55.66</v>
      </c>
      <c r="F35" s="95">
        <v>12.87</v>
      </c>
      <c r="G35" s="95">
        <f t="shared" si="0"/>
        <v>16.0875</v>
      </c>
      <c r="H35" s="96">
        <f t="shared" si="1"/>
        <v>895.43025</v>
      </c>
    </row>
    <row r="36" spans="1:8">
      <c r="A36" s="111"/>
      <c r="B36" s="112"/>
      <c r="C36" s="113"/>
      <c r="D36" s="114"/>
      <c r="E36" s="115"/>
      <c r="F36" s="98" t="s">
        <v>25</v>
      </c>
      <c r="G36" s="99"/>
      <c r="H36" s="96">
        <f>SUM(H27:H35)</f>
        <v>88843.9751725</v>
      </c>
    </row>
    <row r="37" spans="1:8">
      <c r="A37" s="116"/>
      <c r="B37" s="116"/>
      <c r="C37" s="116"/>
      <c r="D37" s="116"/>
      <c r="E37" s="116"/>
      <c r="F37" s="116"/>
      <c r="G37" s="116"/>
      <c r="H37" s="116"/>
    </row>
    <row r="38" s="31" customFormat="1" spans="1:1024">
      <c r="A38" s="104" t="s">
        <v>66</v>
      </c>
      <c r="B38" s="105"/>
      <c r="C38" s="106" t="s">
        <v>67</v>
      </c>
      <c r="D38" s="107"/>
      <c r="E38" s="108"/>
      <c r="F38" s="108"/>
      <c r="G38" s="108"/>
      <c r="H38" s="109">
        <f>SUM(H39:H41)</f>
        <v>181220.494215</v>
      </c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  <c r="EN38" s="144"/>
      <c r="EO38" s="144"/>
      <c r="EP38" s="144"/>
      <c r="EQ38" s="144"/>
      <c r="ER38" s="144"/>
      <c r="ES38" s="144"/>
      <c r="ET38" s="144"/>
      <c r="EU38" s="144"/>
      <c r="EV38" s="144"/>
      <c r="EW38" s="144"/>
      <c r="EX38" s="144"/>
      <c r="EY38" s="144"/>
      <c r="EZ38" s="144"/>
      <c r="FA38" s="144"/>
      <c r="FB38" s="144"/>
      <c r="FC38" s="144"/>
      <c r="FD38" s="144"/>
      <c r="FE38" s="144"/>
      <c r="FF38" s="144"/>
      <c r="FG38" s="144"/>
      <c r="FH38" s="144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144"/>
      <c r="FU38" s="144"/>
      <c r="FV38" s="144"/>
      <c r="FW38" s="144"/>
      <c r="FX38" s="144"/>
      <c r="FY38" s="144"/>
      <c r="FZ38" s="144"/>
      <c r="GA38" s="144"/>
      <c r="GB38" s="144"/>
      <c r="GC38" s="144"/>
      <c r="GD38" s="144"/>
      <c r="GE38" s="144"/>
      <c r="GF38" s="144"/>
      <c r="GG38" s="144"/>
      <c r="GH38" s="144"/>
      <c r="GI38" s="144"/>
      <c r="GJ38" s="144"/>
      <c r="GK38" s="144"/>
      <c r="GL38" s="144"/>
      <c r="GM38" s="144"/>
      <c r="GN38" s="144"/>
      <c r="GO38" s="144"/>
      <c r="GP38" s="144"/>
      <c r="GQ38" s="144"/>
      <c r="GR38" s="144"/>
      <c r="GS38" s="144"/>
      <c r="GT38" s="144"/>
      <c r="GU38" s="144"/>
      <c r="GV38" s="144"/>
      <c r="GW38" s="144"/>
      <c r="GX38" s="144"/>
      <c r="GY38" s="144"/>
      <c r="GZ38" s="144"/>
      <c r="HA38" s="144"/>
      <c r="HB38" s="144"/>
      <c r="HC38" s="144"/>
      <c r="HD38" s="144"/>
      <c r="HE38" s="144"/>
      <c r="HF38" s="144"/>
      <c r="HG38" s="144"/>
      <c r="HH38" s="144"/>
      <c r="HI38" s="144"/>
      <c r="HJ38" s="144"/>
      <c r="HK38" s="144"/>
      <c r="HL38" s="144"/>
      <c r="HM38" s="144"/>
      <c r="HN38" s="144"/>
      <c r="HO38" s="144"/>
      <c r="HP38" s="144"/>
      <c r="HQ38" s="144"/>
      <c r="HR38" s="144"/>
      <c r="HS38" s="144"/>
      <c r="HT38" s="144"/>
      <c r="HU38" s="144"/>
      <c r="HV38" s="144"/>
      <c r="HW38" s="144"/>
      <c r="HX38" s="144"/>
      <c r="HY38" s="144"/>
      <c r="HZ38" s="144"/>
      <c r="IA38" s="144"/>
      <c r="IB38" s="144"/>
      <c r="IC38" s="144"/>
      <c r="ID38" s="144"/>
      <c r="IE38" s="144"/>
      <c r="IF38" s="144"/>
      <c r="IG38" s="144"/>
      <c r="IH38" s="144"/>
      <c r="II38" s="144"/>
      <c r="IJ38" s="144"/>
      <c r="IK38" s="144"/>
      <c r="IL38" s="144"/>
      <c r="IM38" s="144"/>
      <c r="IN38" s="144"/>
      <c r="IO38" s="144"/>
      <c r="IP38" s="144"/>
      <c r="IQ38" s="144"/>
      <c r="IR38" s="144"/>
      <c r="IS38" s="144"/>
      <c r="IT38" s="144"/>
      <c r="IU38" s="144"/>
      <c r="IV38" s="144"/>
      <c r="IW38" s="144"/>
      <c r="IX38" s="144"/>
      <c r="IY38" s="144"/>
      <c r="IZ38" s="144"/>
      <c r="JA38" s="144"/>
      <c r="JB38" s="144"/>
      <c r="JC38" s="144"/>
      <c r="JD38" s="144"/>
      <c r="JE38" s="144"/>
      <c r="JF38" s="144"/>
      <c r="JG38" s="144"/>
      <c r="JH38" s="144"/>
      <c r="JI38" s="144"/>
      <c r="JJ38" s="144"/>
      <c r="JK38" s="144"/>
      <c r="JL38" s="144"/>
      <c r="JM38" s="144"/>
      <c r="JN38" s="144"/>
      <c r="JO38" s="144"/>
      <c r="JP38" s="144"/>
      <c r="JQ38" s="144"/>
      <c r="JR38" s="144"/>
      <c r="JS38" s="144"/>
      <c r="JT38" s="144"/>
      <c r="JU38" s="144"/>
      <c r="JV38" s="144"/>
      <c r="JW38" s="144"/>
      <c r="JX38" s="144"/>
      <c r="JY38" s="144"/>
      <c r="JZ38" s="144"/>
      <c r="KA38" s="144"/>
      <c r="KB38" s="144"/>
      <c r="KC38" s="144"/>
      <c r="KD38" s="144"/>
      <c r="KE38" s="144"/>
      <c r="KF38" s="144"/>
      <c r="KG38" s="144"/>
      <c r="KH38" s="144"/>
      <c r="KI38" s="144"/>
      <c r="KJ38" s="144"/>
      <c r="KK38" s="144"/>
      <c r="KL38" s="144"/>
      <c r="KM38" s="144"/>
      <c r="KN38" s="144"/>
      <c r="KO38" s="144"/>
      <c r="KP38" s="144"/>
      <c r="KQ38" s="144"/>
      <c r="KR38" s="144"/>
      <c r="KS38" s="144"/>
      <c r="KT38" s="144"/>
      <c r="KU38" s="144"/>
      <c r="KV38" s="144"/>
      <c r="KW38" s="144"/>
      <c r="KX38" s="144"/>
      <c r="KY38" s="144"/>
      <c r="KZ38" s="144"/>
      <c r="LA38" s="144"/>
      <c r="LB38" s="144"/>
      <c r="LC38" s="144"/>
      <c r="LD38" s="144"/>
      <c r="LE38" s="144"/>
      <c r="LF38" s="144"/>
      <c r="LG38" s="144"/>
      <c r="LH38" s="144"/>
      <c r="LI38" s="144"/>
      <c r="LJ38" s="144"/>
      <c r="LK38" s="144"/>
      <c r="LL38" s="144"/>
      <c r="LM38" s="144"/>
      <c r="LN38" s="144"/>
      <c r="LO38" s="144"/>
      <c r="LP38" s="144"/>
      <c r="LQ38" s="144"/>
      <c r="LR38" s="144"/>
      <c r="LS38" s="144"/>
      <c r="LT38" s="144"/>
      <c r="LU38" s="144"/>
      <c r="LV38" s="144"/>
      <c r="LW38" s="144"/>
      <c r="LX38" s="144"/>
      <c r="LY38" s="144"/>
      <c r="LZ38" s="144"/>
      <c r="MA38" s="144"/>
      <c r="MB38" s="144"/>
      <c r="MC38" s="144"/>
      <c r="MD38" s="144"/>
      <c r="ME38" s="144"/>
      <c r="MF38" s="144"/>
      <c r="MG38" s="144"/>
      <c r="MH38" s="144"/>
      <c r="MI38" s="144"/>
      <c r="MJ38" s="144"/>
      <c r="MK38" s="144"/>
      <c r="ML38" s="144"/>
      <c r="MM38" s="144"/>
      <c r="MN38" s="144"/>
      <c r="MO38" s="144"/>
      <c r="MP38" s="144"/>
      <c r="MQ38" s="144"/>
      <c r="MR38" s="144"/>
      <c r="MS38" s="144"/>
      <c r="MT38" s="144"/>
      <c r="MU38" s="144"/>
      <c r="MV38" s="144"/>
      <c r="MW38" s="144"/>
      <c r="MX38" s="144"/>
      <c r="MY38" s="144"/>
      <c r="MZ38" s="144"/>
      <c r="NA38" s="144"/>
      <c r="NB38" s="144"/>
      <c r="NC38" s="144"/>
      <c r="ND38" s="144"/>
      <c r="NE38" s="144"/>
      <c r="NF38" s="144"/>
      <c r="NG38" s="144"/>
      <c r="NH38" s="144"/>
      <c r="NI38" s="144"/>
      <c r="NJ38" s="144"/>
      <c r="NK38" s="144"/>
      <c r="NL38" s="144"/>
      <c r="NM38" s="144"/>
      <c r="NN38" s="144"/>
      <c r="NO38" s="144"/>
      <c r="NP38" s="144"/>
      <c r="NQ38" s="144"/>
      <c r="NR38" s="144"/>
      <c r="NS38" s="144"/>
      <c r="NT38" s="144"/>
      <c r="NU38" s="144"/>
      <c r="NV38" s="144"/>
      <c r="NW38" s="144"/>
      <c r="NX38" s="144"/>
      <c r="NY38" s="144"/>
      <c r="NZ38" s="144"/>
      <c r="OA38" s="144"/>
      <c r="OB38" s="144"/>
      <c r="OC38" s="144"/>
      <c r="OD38" s="144"/>
      <c r="OE38" s="144"/>
      <c r="OF38" s="144"/>
      <c r="OG38" s="144"/>
      <c r="OH38" s="144"/>
      <c r="OI38" s="144"/>
      <c r="OJ38" s="144"/>
      <c r="OK38" s="144"/>
      <c r="OL38" s="144"/>
      <c r="OM38" s="144"/>
      <c r="ON38" s="144"/>
      <c r="OO38" s="144"/>
      <c r="OP38" s="144"/>
      <c r="OQ38" s="144"/>
      <c r="OR38" s="144"/>
      <c r="OS38" s="144"/>
      <c r="OT38" s="144"/>
      <c r="OU38" s="144"/>
      <c r="OV38" s="144"/>
      <c r="OW38" s="144"/>
      <c r="OX38" s="144"/>
      <c r="OY38" s="144"/>
      <c r="OZ38" s="144"/>
      <c r="PA38" s="144"/>
      <c r="PB38" s="144"/>
      <c r="PC38" s="144"/>
      <c r="PD38" s="144"/>
      <c r="PE38" s="144"/>
      <c r="PF38" s="144"/>
      <c r="PG38" s="144"/>
      <c r="PH38" s="144"/>
      <c r="PI38" s="144"/>
      <c r="PJ38" s="144"/>
      <c r="PK38" s="144"/>
      <c r="PL38" s="144"/>
      <c r="PM38" s="144"/>
      <c r="PN38" s="144"/>
      <c r="PO38" s="144"/>
      <c r="PP38" s="144"/>
      <c r="PQ38" s="144"/>
      <c r="PR38" s="144"/>
      <c r="PS38" s="144"/>
      <c r="PT38" s="144"/>
      <c r="PU38" s="144"/>
      <c r="PV38" s="144"/>
      <c r="PW38" s="144"/>
      <c r="PX38" s="144"/>
      <c r="PY38" s="144"/>
      <c r="PZ38" s="144"/>
      <c r="QA38" s="144"/>
      <c r="QB38" s="144"/>
      <c r="QC38" s="144"/>
      <c r="QD38" s="144"/>
      <c r="QE38" s="144"/>
      <c r="QF38" s="144"/>
      <c r="QG38" s="144"/>
      <c r="QH38" s="144"/>
      <c r="QI38" s="144"/>
      <c r="QJ38" s="144"/>
      <c r="QK38" s="144"/>
      <c r="QL38" s="144"/>
      <c r="QM38" s="144"/>
      <c r="QN38" s="144"/>
      <c r="QO38" s="144"/>
      <c r="QP38" s="144"/>
      <c r="QQ38" s="144"/>
      <c r="QR38" s="144"/>
      <c r="QS38" s="144"/>
      <c r="QT38" s="144"/>
      <c r="QU38" s="144"/>
      <c r="QV38" s="144"/>
      <c r="QW38" s="144"/>
      <c r="QX38" s="144"/>
      <c r="QY38" s="144"/>
      <c r="QZ38" s="144"/>
      <c r="RA38" s="144"/>
      <c r="RB38" s="144"/>
      <c r="RC38" s="144"/>
      <c r="RD38" s="144"/>
      <c r="RE38" s="144"/>
      <c r="RF38" s="144"/>
      <c r="RG38" s="144"/>
      <c r="RH38" s="144"/>
      <c r="RI38" s="144"/>
      <c r="RJ38" s="144"/>
      <c r="RK38" s="144"/>
      <c r="RL38" s="144"/>
      <c r="RM38" s="144"/>
      <c r="RN38" s="144"/>
      <c r="RO38" s="144"/>
      <c r="RP38" s="144"/>
      <c r="RQ38" s="144"/>
      <c r="RR38" s="144"/>
      <c r="RS38" s="144"/>
      <c r="RT38" s="144"/>
      <c r="RU38" s="144"/>
      <c r="RV38" s="144"/>
      <c r="RW38" s="144"/>
      <c r="RX38" s="144"/>
      <c r="RY38" s="144"/>
      <c r="RZ38" s="144"/>
      <c r="SA38" s="144"/>
      <c r="SB38" s="144"/>
      <c r="SC38" s="144"/>
      <c r="SD38" s="144"/>
      <c r="SE38" s="144"/>
      <c r="SF38" s="144"/>
      <c r="SG38" s="144"/>
      <c r="SH38" s="144"/>
      <c r="SI38" s="144"/>
      <c r="SJ38" s="144"/>
      <c r="SK38" s="144"/>
      <c r="SL38" s="144"/>
      <c r="SM38" s="144"/>
      <c r="SN38" s="144"/>
      <c r="SO38" s="144"/>
      <c r="SP38" s="144"/>
      <c r="SQ38" s="144"/>
      <c r="SR38" s="144"/>
      <c r="SS38" s="144"/>
      <c r="ST38" s="144"/>
      <c r="SU38" s="144"/>
      <c r="SV38" s="144"/>
      <c r="SW38" s="144"/>
      <c r="SX38" s="144"/>
      <c r="SY38" s="144"/>
      <c r="SZ38" s="144"/>
      <c r="TA38" s="144"/>
      <c r="TB38" s="144"/>
      <c r="TC38" s="144"/>
      <c r="TD38" s="144"/>
      <c r="TE38" s="144"/>
      <c r="TF38" s="144"/>
      <c r="TG38" s="144"/>
      <c r="TH38" s="144"/>
      <c r="TI38" s="144"/>
      <c r="TJ38" s="144"/>
      <c r="TK38" s="144"/>
      <c r="TL38" s="144"/>
      <c r="TM38" s="144"/>
      <c r="TN38" s="144"/>
      <c r="TO38" s="144"/>
      <c r="TP38" s="144"/>
      <c r="TQ38" s="144"/>
      <c r="TR38" s="144"/>
      <c r="TS38" s="144"/>
      <c r="TT38" s="144"/>
      <c r="TU38" s="144"/>
      <c r="TV38" s="144"/>
      <c r="TW38" s="144"/>
      <c r="TX38" s="144"/>
      <c r="TY38" s="144"/>
      <c r="TZ38" s="144"/>
      <c r="UA38" s="144"/>
      <c r="UB38" s="144"/>
      <c r="UC38" s="144"/>
      <c r="UD38" s="144"/>
      <c r="UE38" s="144"/>
      <c r="UF38" s="144"/>
      <c r="UG38" s="144"/>
      <c r="UH38" s="144"/>
      <c r="UI38" s="144"/>
      <c r="UJ38" s="144"/>
      <c r="UK38" s="144"/>
      <c r="UL38" s="144"/>
      <c r="UM38" s="144"/>
      <c r="UN38" s="144"/>
      <c r="UO38" s="144"/>
      <c r="UP38" s="144"/>
      <c r="UQ38" s="144"/>
      <c r="UR38" s="144"/>
      <c r="US38" s="144"/>
      <c r="UT38" s="144"/>
      <c r="UU38" s="144"/>
      <c r="UV38" s="144"/>
      <c r="UW38" s="144"/>
      <c r="UX38" s="144"/>
      <c r="UY38" s="144"/>
      <c r="UZ38" s="144"/>
      <c r="VA38" s="144"/>
      <c r="VB38" s="144"/>
      <c r="VC38" s="144"/>
      <c r="VD38" s="144"/>
      <c r="VE38" s="144"/>
      <c r="VF38" s="144"/>
      <c r="VG38" s="144"/>
      <c r="VH38" s="144"/>
      <c r="VI38" s="144"/>
      <c r="VJ38" s="144"/>
      <c r="VK38" s="144"/>
      <c r="VL38" s="144"/>
      <c r="VM38" s="144"/>
      <c r="VN38" s="144"/>
      <c r="VO38" s="144"/>
      <c r="VP38" s="144"/>
      <c r="VQ38" s="144"/>
      <c r="VR38" s="144"/>
      <c r="VS38" s="144"/>
      <c r="VT38" s="144"/>
      <c r="VU38" s="144"/>
      <c r="VV38" s="144"/>
      <c r="VW38" s="144"/>
      <c r="VX38" s="144"/>
      <c r="VY38" s="144"/>
      <c r="VZ38" s="144"/>
      <c r="WA38" s="144"/>
      <c r="WB38" s="144"/>
      <c r="WC38" s="144"/>
      <c r="WD38" s="144"/>
      <c r="WE38" s="144"/>
      <c r="WF38" s="144"/>
      <c r="WG38" s="144"/>
      <c r="WH38" s="144"/>
      <c r="WI38" s="144"/>
      <c r="WJ38" s="144"/>
      <c r="WK38" s="144"/>
      <c r="WL38" s="144"/>
      <c r="WM38" s="144"/>
      <c r="WN38" s="144"/>
      <c r="WO38" s="144"/>
      <c r="WP38" s="144"/>
      <c r="WQ38" s="144"/>
      <c r="WR38" s="144"/>
      <c r="WS38" s="144"/>
      <c r="WT38" s="144"/>
      <c r="WU38" s="144"/>
      <c r="WV38" s="144"/>
      <c r="WW38" s="144"/>
      <c r="WX38" s="144"/>
      <c r="WY38" s="144"/>
      <c r="WZ38" s="144"/>
      <c r="XA38" s="144"/>
      <c r="XB38" s="144"/>
      <c r="XC38" s="144"/>
      <c r="XD38" s="144"/>
      <c r="XE38" s="144"/>
      <c r="XF38" s="144"/>
      <c r="XG38" s="144"/>
      <c r="XH38" s="144"/>
      <c r="XI38" s="144"/>
      <c r="XJ38" s="144"/>
      <c r="XK38" s="144"/>
      <c r="XL38" s="144"/>
      <c r="XM38" s="144"/>
      <c r="XN38" s="144"/>
      <c r="XO38" s="144"/>
      <c r="XP38" s="144"/>
      <c r="XQ38" s="144"/>
      <c r="XR38" s="144"/>
      <c r="XS38" s="144"/>
      <c r="XT38" s="144"/>
      <c r="XU38" s="144"/>
      <c r="XV38" s="144"/>
      <c r="XW38" s="144"/>
      <c r="XX38" s="144"/>
      <c r="XY38" s="144"/>
      <c r="XZ38" s="144"/>
      <c r="YA38" s="144"/>
      <c r="YB38" s="144"/>
      <c r="YC38" s="144"/>
      <c r="YD38" s="144"/>
      <c r="YE38" s="144"/>
      <c r="YF38" s="144"/>
      <c r="YG38" s="144"/>
      <c r="YH38" s="144"/>
      <c r="YI38" s="144"/>
      <c r="YJ38" s="144"/>
      <c r="YK38" s="144"/>
      <c r="YL38" s="144"/>
      <c r="YM38" s="144"/>
      <c r="YN38" s="144"/>
      <c r="YO38" s="144"/>
      <c r="YP38" s="144"/>
      <c r="YQ38" s="144"/>
      <c r="YR38" s="144"/>
      <c r="YS38" s="144"/>
      <c r="YT38" s="144"/>
      <c r="YU38" s="144"/>
      <c r="YV38" s="144"/>
      <c r="YW38" s="144"/>
      <c r="YX38" s="144"/>
      <c r="YY38" s="144"/>
      <c r="YZ38" s="144"/>
      <c r="ZA38" s="144"/>
      <c r="ZB38" s="144"/>
      <c r="ZC38" s="144"/>
      <c r="ZD38" s="144"/>
      <c r="ZE38" s="144"/>
      <c r="ZF38" s="144"/>
      <c r="ZG38" s="144"/>
      <c r="ZH38" s="144"/>
      <c r="ZI38" s="144"/>
      <c r="ZJ38" s="144"/>
      <c r="ZK38" s="144"/>
      <c r="ZL38" s="144"/>
      <c r="ZM38" s="144"/>
      <c r="ZN38" s="144"/>
      <c r="ZO38" s="144"/>
      <c r="ZP38" s="144"/>
      <c r="ZQ38" s="144"/>
      <c r="ZR38" s="144"/>
      <c r="ZS38" s="144"/>
      <c r="ZT38" s="144"/>
      <c r="ZU38" s="144"/>
      <c r="ZV38" s="144"/>
      <c r="ZW38" s="144"/>
      <c r="ZX38" s="144"/>
      <c r="ZY38" s="144"/>
      <c r="ZZ38" s="144"/>
      <c r="AAA38" s="144"/>
      <c r="AAB38" s="144"/>
      <c r="AAC38" s="144"/>
      <c r="AAD38" s="144"/>
      <c r="AAE38" s="144"/>
      <c r="AAF38" s="144"/>
      <c r="AAG38" s="144"/>
      <c r="AAH38" s="144"/>
      <c r="AAI38" s="144"/>
      <c r="AAJ38" s="144"/>
      <c r="AAK38" s="144"/>
      <c r="AAL38" s="144"/>
      <c r="AAM38" s="144"/>
      <c r="AAN38" s="144"/>
      <c r="AAO38" s="144"/>
      <c r="AAP38" s="144"/>
      <c r="AAQ38" s="144"/>
      <c r="AAR38" s="144"/>
      <c r="AAS38" s="144"/>
      <c r="AAT38" s="144"/>
      <c r="AAU38" s="144"/>
      <c r="AAV38" s="144"/>
      <c r="AAW38" s="144"/>
      <c r="AAX38" s="144"/>
      <c r="AAY38" s="144"/>
      <c r="AAZ38" s="144"/>
      <c r="ABA38" s="144"/>
      <c r="ABB38" s="144"/>
      <c r="ABC38" s="144"/>
      <c r="ABD38" s="144"/>
      <c r="ABE38" s="144"/>
      <c r="ABF38" s="144"/>
      <c r="ABG38" s="144"/>
      <c r="ABH38" s="144"/>
      <c r="ABI38" s="144"/>
      <c r="ABJ38" s="144"/>
      <c r="ABK38" s="144"/>
      <c r="ABL38" s="144"/>
      <c r="ABM38" s="144"/>
      <c r="ABN38" s="144"/>
      <c r="ABO38" s="144"/>
      <c r="ABP38" s="144"/>
      <c r="ABQ38" s="144"/>
      <c r="ABR38" s="144"/>
      <c r="ABS38" s="144"/>
      <c r="ABT38" s="144"/>
      <c r="ABU38" s="144"/>
      <c r="ABV38" s="144"/>
      <c r="ABW38" s="144"/>
      <c r="ABX38" s="144"/>
      <c r="ABY38" s="144"/>
      <c r="ABZ38" s="144"/>
      <c r="ACA38" s="144"/>
      <c r="ACB38" s="144"/>
      <c r="ACC38" s="144"/>
      <c r="ACD38" s="144"/>
      <c r="ACE38" s="144"/>
      <c r="ACF38" s="144"/>
      <c r="ACG38" s="144"/>
      <c r="ACH38" s="144"/>
      <c r="ACI38" s="144"/>
      <c r="ACJ38" s="144"/>
      <c r="ACK38" s="144"/>
      <c r="ACL38" s="144"/>
      <c r="ACM38" s="144"/>
      <c r="ACN38" s="144"/>
      <c r="ACO38" s="144"/>
      <c r="ACP38" s="144"/>
      <c r="ACQ38" s="144"/>
      <c r="ACR38" s="144"/>
      <c r="ACS38" s="144"/>
      <c r="ACT38" s="144"/>
      <c r="ACU38" s="144"/>
      <c r="ACV38" s="144"/>
      <c r="ACW38" s="144"/>
      <c r="ACX38" s="144"/>
      <c r="ACY38" s="144"/>
      <c r="ACZ38" s="144"/>
      <c r="ADA38" s="144"/>
      <c r="ADB38" s="144"/>
      <c r="ADC38" s="144"/>
      <c r="ADD38" s="144"/>
      <c r="ADE38" s="144"/>
      <c r="ADF38" s="144"/>
      <c r="ADG38" s="144"/>
      <c r="ADH38" s="144"/>
      <c r="ADI38" s="144"/>
      <c r="ADJ38" s="144"/>
      <c r="ADK38" s="144"/>
      <c r="ADL38" s="144"/>
      <c r="ADM38" s="144"/>
      <c r="ADN38" s="144"/>
      <c r="ADO38" s="144"/>
      <c r="ADP38" s="144"/>
      <c r="ADQ38" s="144"/>
      <c r="ADR38" s="144"/>
      <c r="ADS38" s="144"/>
      <c r="ADT38" s="144"/>
      <c r="ADU38" s="144"/>
      <c r="ADV38" s="144"/>
      <c r="ADW38" s="144"/>
      <c r="ADX38" s="144"/>
      <c r="ADY38" s="144"/>
      <c r="ADZ38" s="144"/>
      <c r="AEA38" s="144"/>
      <c r="AEB38" s="144"/>
      <c r="AEC38" s="144"/>
      <c r="AED38" s="144"/>
      <c r="AEE38" s="144"/>
      <c r="AEF38" s="144"/>
      <c r="AEG38" s="144"/>
      <c r="AEH38" s="144"/>
      <c r="AEI38" s="144"/>
      <c r="AEJ38" s="144"/>
      <c r="AEK38" s="144"/>
      <c r="AEL38" s="144"/>
      <c r="AEM38" s="144"/>
      <c r="AEN38" s="144"/>
      <c r="AEO38" s="144"/>
      <c r="AEP38" s="144"/>
      <c r="AEQ38" s="144"/>
      <c r="AER38" s="144"/>
      <c r="AES38" s="144"/>
      <c r="AET38" s="144"/>
      <c r="AEU38" s="144"/>
      <c r="AEV38" s="144"/>
      <c r="AEW38" s="144"/>
      <c r="AEX38" s="144"/>
      <c r="AEY38" s="144"/>
      <c r="AEZ38" s="144"/>
      <c r="AFA38" s="144"/>
      <c r="AFB38" s="144"/>
      <c r="AFC38" s="144"/>
      <c r="AFD38" s="144"/>
      <c r="AFE38" s="144"/>
      <c r="AFF38" s="144"/>
      <c r="AFG38" s="144"/>
      <c r="AFH38" s="144"/>
      <c r="AFI38" s="144"/>
      <c r="AFJ38" s="144"/>
      <c r="AFK38" s="144"/>
      <c r="AFL38" s="144"/>
      <c r="AFM38" s="144"/>
      <c r="AFN38" s="144"/>
      <c r="AFO38" s="144"/>
      <c r="AFP38" s="144"/>
      <c r="AFQ38" s="144"/>
      <c r="AFR38" s="144"/>
      <c r="AFS38" s="144"/>
      <c r="AFT38" s="144"/>
      <c r="AFU38" s="144"/>
      <c r="AFV38" s="144"/>
      <c r="AFW38" s="144"/>
      <c r="AFX38" s="144"/>
      <c r="AFY38" s="144"/>
      <c r="AFZ38" s="144"/>
      <c r="AGA38" s="144"/>
      <c r="AGB38" s="144"/>
      <c r="AGC38" s="144"/>
      <c r="AGD38" s="144"/>
      <c r="AGE38" s="144"/>
      <c r="AGF38" s="144"/>
      <c r="AGG38" s="144"/>
      <c r="AGH38" s="144"/>
      <c r="AGI38" s="144"/>
      <c r="AGJ38" s="144"/>
      <c r="AGK38" s="144"/>
      <c r="AGL38" s="144"/>
      <c r="AGM38" s="144"/>
      <c r="AGN38" s="144"/>
      <c r="AGO38" s="144"/>
      <c r="AGP38" s="144"/>
      <c r="AGQ38" s="144"/>
      <c r="AGR38" s="144"/>
      <c r="AGS38" s="144"/>
      <c r="AGT38" s="144"/>
      <c r="AGU38" s="144"/>
      <c r="AGV38" s="144"/>
      <c r="AGW38" s="144"/>
      <c r="AGX38" s="144"/>
      <c r="AGY38" s="144"/>
      <c r="AGZ38" s="144"/>
      <c r="AHA38" s="144"/>
      <c r="AHB38" s="144"/>
      <c r="AHC38" s="144"/>
      <c r="AHD38" s="144"/>
      <c r="AHE38" s="144"/>
      <c r="AHF38" s="144"/>
      <c r="AHG38" s="144"/>
      <c r="AHH38" s="144"/>
      <c r="AHI38" s="144"/>
      <c r="AHJ38" s="144"/>
      <c r="AHK38" s="144"/>
      <c r="AHL38" s="144"/>
      <c r="AHM38" s="144"/>
      <c r="AHN38" s="144"/>
      <c r="AHO38" s="144"/>
      <c r="AHP38" s="144"/>
      <c r="AHQ38" s="144"/>
      <c r="AHR38" s="144"/>
      <c r="AHS38" s="144"/>
      <c r="AHT38" s="144"/>
      <c r="AHU38" s="144"/>
      <c r="AHV38" s="144"/>
      <c r="AHW38" s="144"/>
      <c r="AHX38" s="144"/>
      <c r="AHY38" s="144"/>
      <c r="AHZ38" s="144"/>
      <c r="AIA38" s="144"/>
      <c r="AIB38" s="144"/>
      <c r="AIC38" s="144"/>
      <c r="AID38" s="144"/>
      <c r="AIE38" s="144"/>
      <c r="AIF38" s="144"/>
      <c r="AIG38" s="144"/>
      <c r="AIH38" s="144"/>
      <c r="AII38" s="144"/>
      <c r="AIJ38" s="144"/>
      <c r="AIK38" s="144"/>
      <c r="AIL38" s="144"/>
      <c r="AIM38" s="144"/>
      <c r="AIN38" s="144"/>
      <c r="AIO38" s="144"/>
      <c r="AIP38" s="144"/>
      <c r="AIQ38" s="144"/>
      <c r="AIR38" s="144"/>
      <c r="AIS38" s="144"/>
      <c r="AIT38" s="144"/>
      <c r="AIU38" s="144"/>
      <c r="AIV38" s="144"/>
      <c r="AIW38" s="144"/>
      <c r="AIX38" s="144"/>
      <c r="AIY38" s="144"/>
      <c r="AIZ38" s="144"/>
      <c r="AJA38" s="144"/>
      <c r="AJB38" s="144"/>
      <c r="AJC38" s="144"/>
      <c r="AJD38" s="144"/>
      <c r="AJE38" s="144"/>
      <c r="AJF38" s="144"/>
      <c r="AJG38" s="144"/>
      <c r="AJH38" s="144"/>
      <c r="AJI38" s="144"/>
      <c r="AJJ38" s="144"/>
      <c r="AJK38" s="144"/>
      <c r="AJL38" s="144"/>
      <c r="AJM38" s="144"/>
      <c r="AJN38" s="144"/>
      <c r="AJO38" s="144"/>
      <c r="AJP38" s="144"/>
      <c r="AJQ38" s="144"/>
      <c r="AJR38" s="144"/>
      <c r="AJS38" s="144"/>
      <c r="AJT38" s="144"/>
      <c r="AJU38" s="144"/>
      <c r="AJV38" s="144"/>
      <c r="AJW38" s="144"/>
      <c r="AJX38" s="144"/>
      <c r="AJY38" s="144"/>
      <c r="AJZ38" s="144"/>
      <c r="AKA38" s="144"/>
      <c r="AKB38" s="144"/>
      <c r="AKC38" s="144"/>
      <c r="AKD38" s="144"/>
      <c r="AKE38" s="144"/>
      <c r="AKF38" s="144"/>
      <c r="AKG38" s="144"/>
      <c r="AKH38" s="144"/>
      <c r="AKI38" s="144"/>
      <c r="AKJ38" s="144"/>
      <c r="AKK38" s="144"/>
      <c r="AKL38" s="144"/>
      <c r="AKM38" s="144"/>
      <c r="AKN38" s="144"/>
      <c r="AKO38" s="144"/>
      <c r="AKP38" s="144"/>
      <c r="AKQ38" s="144"/>
      <c r="AKR38" s="144"/>
      <c r="AKS38" s="144"/>
      <c r="AKT38" s="144"/>
      <c r="AKU38" s="144"/>
      <c r="AKV38" s="144"/>
      <c r="AKW38" s="144"/>
      <c r="AKX38" s="144"/>
      <c r="AKY38" s="144"/>
      <c r="AKZ38" s="144"/>
      <c r="ALA38" s="144"/>
      <c r="ALB38" s="144"/>
      <c r="ALC38" s="144"/>
      <c r="ALD38" s="144"/>
      <c r="ALE38" s="144"/>
      <c r="ALF38" s="144"/>
      <c r="ALG38" s="144"/>
      <c r="ALH38" s="144"/>
      <c r="ALI38" s="144"/>
      <c r="ALJ38" s="144"/>
      <c r="ALK38" s="144"/>
      <c r="ALL38" s="144"/>
      <c r="ALM38" s="144"/>
      <c r="ALN38" s="144"/>
      <c r="ALO38" s="144"/>
      <c r="ALP38" s="144"/>
      <c r="ALQ38" s="144"/>
      <c r="ALR38" s="144"/>
      <c r="ALS38" s="144"/>
      <c r="ALT38" s="144"/>
      <c r="ALU38" s="144"/>
      <c r="ALV38" s="144"/>
      <c r="ALW38" s="144"/>
      <c r="ALX38" s="144"/>
      <c r="ALY38" s="144"/>
      <c r="ALZ38" s="144"/>
      <c r="AMA38" s="144"/>
      <c r="AMB38" s="144"/>
      <c r="AMC38" s="144"/>
      <c r="AMD38" s="144"/>
      <c r="AME38" s="144"/>
      <c r="AMF38" s="144"/>
      <c r="AMG38" s="144"/>
      <c r="AMH38" s="144"/>
      <c r="AMI38" s="144"/>
      <c r="AMJ38" s="144"/>
    </row>
    <row r="39" ht="24" spans="1:8">
      <c r="A39" s="91" t="s">
        <v>68</v>
      </c>
      <c r="B39" s="110" t="s">
        <v>31</v>
      </c>
      <c r="C39" s="93" t="s">
        <v>32</v>
      </c>
      <c r="D39" s="94" t="s">
        <v>24</v>
      </c>
      <c r="E39" s="95">
        <v>2306.58</v>
      </c>
      <c r="F39" s="95">
        <v>10.7</v>
      </c>
      <c r="G39" s="95">
        <f>F39*1.25</f>
        <v>13.375</v>
      </c>
      <c r="H39" s="96">
        <f>IF(ISBLANK(B39)," ",E39*G39)</f>
        <v>30850.5075</v>
      </c>
    </row>
    <row r="40" ht="12.75" spans="1:8">
      <c r="A40" s="91" t="s">
        <v>69</v>
      </c>
      <c r="B40" s="110" t="s">
        <v>34</v>
      </c>
      <c r="C40" s="93" t="s">
        <v>35</v>
      </c>
      <c r="D40" s="94" t="s">
        <v>24</v>
      </c>
      <c r="E40" s="95">
        <f>+E39</f>
        <v>2306.58</v>
      </c>
      <c r="F40" s="95">
        <v>7.1</v>
      </c>
      <c r="G40" s="95">
        <f>F40*1.25</f>
        <v>8.875</v>
      </c>
      <c r="H40" s="96">
        <f>IF(ISBLANK(B40)," ",E40*G40)</f>
        <v>20470.8975</v>
      </c>
    </row>
    <row r="41" ht="12.75" spans="1:8">
      <c r="A41" s="91" t="s">
        <v>70</v>
      </c>
      <c r="B41" s="110" t="s">
        <v>37</v>
      </c>
      <c r="C41" s="93" t="s">
        <v>38</v>
      </c>
      <c r="D41" s="94" t="s">
        <v>39</v>
      </c>
      <c r="E41" s="95">
        <f>0.03*E39</f>
        <v>69.1974</v>
      </c>
      <c r="F41" s="95">
        <v>1501.78</v>
      </c>
      <c r="G41" s="95">
        <f>F41*1.25</f>
        <v>1877.225</v>
      </c>
      <c r="H41" s="96">
        <f>IF(ISBLANK(B41)," ",E41*G41)</f>
        <v>129899.089215</v>
      </c>
    </row>
    <row r="42" spans="1:8">
      <c r="A42" s="111"/>
      <c r="B42" s="112"/>
      <c r="C42" s="113"/>
      <c r="D42" s="114"/>
      <c r="E42" s="115"/>
      <c r="F42" s="98" t="s">
        <v>25</v>
      </c>
      <c r="G42" s="99"/>
      <c r="H42" s="96">
        <f>SUM(H39:H41)</f>
        <v>181220.494215</v>
      </c>
    </row>
    <row r="43" spans="1:8">
      <c r="A43" s="116"/>
      <c r="B43" s="116"/>
      <c r="C43" s="116"/>
      <c r="D43" s="116"/>
      <c r="E43" s="116"/>
      <c r="F43" s="116"/>
      <c r="G43" s="116"/>
      <c r="H43" s="116"/>
    </row>
    <row r="44" s="31" customFormat="1" spans="1:1024">
      <c r="A44" s="104" t="s">
        <v>71</v>
      </c>
      <c r="B44" s="105"/>
      <c r="C44" s="106" t="s">
        <v>72</v>
      </c>
      <c r="D44" s="107"/>
      <c r="E44" s="108"/>
      <c r="F44" s="108"/>
      <c r="G44" s="108"/>
      <c r="H44" s="109">
        <f>SUM(H45:H47)</f>
        <v>63680.573225</v>
      </c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  <c r="EN44" s="144"/>
      <c r="EO44" s="144"/>
      <c r="EP44" s="144"/>
      <c r="EQ44" s="144"/>
      <c r="ER44" s="144"/>
      <c r="ES44" s="144"/>
      <c r="ET44" s="144"/>
      <c r="EU44" s="144"/>
      <c r="EV44" s="144"/>
      <c r="EW44" s="144"/>
      <c r="EX44" s="144"/>
      <c r="EY44" s="144"/>
      <c r="EZ44" s="144"/>
      <c r="FA44" s="144"/>
      <c r="FB44" s="144"/>
      <c r="FC44" s="144"/>
      <c r="FD44" s="144"/>
      <c r="FE44" s="144"/>
      <c r="FF44" s="144"/>
      <c r="FG44" s="144"/>
      <c r="FH44" s="144"/>
      <c r="FI44" s="144"/>
      <c r="FJ44" s="144"/>
      <c r="FK44" s="144"/>
      <c r="FL44" s="144"/>
      <c r="FM44" s="144"/>
      <c r="FN44" s="144"/>
      <c r="FO44" s="144"/>
      <c r="FP44" s="144"/>
      <c r="FQ44" s="144"/>
      <c r="FR44" s="144"/>
      <c r="FS44" s="144"/>
      <c r="FT44" s="144"/>
      <c r="FU44" s="144"/>
      <c r="FV44" s="144"/>
      <c r="FW44" s="144"/>
      <c r="FX44" s="144"/>
      <c r="FY44" s="144"/>
      <c r="FZ44" s="144"/>
      <c r="GA44" s="144"/>
      <c r="GB44" s="144"/>
      <c r="GC44" s="144"/>
      <c r="GD44" s="144"/>
      <c r="GE44" s="144"/>
      <c r="GF44" s="144"/>
      <c r="GG44" s="144"/>
      <c r="GH44" s="144"/>
      <c r="GI44" s="144"/>
      <c r="GJ44" s="144"/>
      <c r="GK44" s="144"/>
      <c r="GL44" s="144"/>
      <c r="GM44" s="144"/>
      <c r="GN44" s="144"/>
      <c r="GO44" s="144"/>
      <c r="GP44" s="144"/>
      <c r="GQ44" s="144"/>
      <c r="GR44" s="144"/>
      <c r="GS44" s="144"/>
      <c r="GT44" s="144"/>
      <c r="GU44" s="144"/>
      <c r="GV44" s="144"/>
      <c r="GW44" s="144"/>
      <c r="GX44" s="144"/>
      <c r="GY44" s="144"/>
      <c r="GZ44" s="144"/>
      <c r="HA44" s="144"/>
      <c r="HB44" s="144"/>
      <c r="HC44" s="144"/>
      <c r="HD44" s="144"/>
      <c r="HE44" s="144"/>
      <c r="HF44" s="144"/>
      <c r="HG44" s="144"/>
      <c r="HH44" s="144"/>
      <c r="HI44" s="144"/>
      <c r="HJ44" s="144"/>
      <c r="HK44" s="144"/>
      <c r="HL44" s="144"/>
      <c r="HM44" s="144"/>
      <c r="HN44" s="144"/>
      <c r="HO44" s="144"/>
      <c r="HP44" s="144"/>
      <c r="HQ44" s="144"/>
      <c r="HR44" s="144"/>
      <c r="HS44" s="144"/>
      <c r="HT44" s="144"/>
      <c r="HU44" s="144"/>
      <c r="HV44" s="144"/>
      <c r="HW44" s="144"/>
      <c r="HX44" s="144"/>
      <c r="HY44" s="144"/>
      <c r="HZ44" s="144"/>
      <c r="IA44" s="144"/>
      <c r="IB44" s="144"/>
      <c r="IC44" s="144"/>
      <c r="ID44" s="144"/>
      <c r="IE44" s="144"/>
      <c r="IF44" s="144"/>
      <c r="IG44" s="144"/>
      <c r="IH44" s="144"/>
      <c r="II44" s="144"/>
      <c r="IJ44" s="144"/>
      <c r="IK44" s="144"/>
      <c r="IL44" s="144"/>
      <c r="IM44" s="144"/>
      <c r="IN44" s="144"/>
      <c r="IO44" s="144"/>
      <c r="IP44" s="144"/>
      <c r="IQ44" s="144"/>
      <c r="IR44" s="144"/>
      <c r="IS44" s="144"/>
      <c r="IT44" s="144"/>
      <c r="IU44" s="144"/>
      <c r="IV44" s="144"/>
      <c r="IW44" s="144"/>
      <c r="IX44" s="144"/>
      <c r="IY44" s="144"/>
      <c r="IZ44" s="144"/>
      <c r="JA44" s="144"/>
      <c r="JB44" s="144"/>
      <c r="JC44" s="144"/>
      <c r="JD44" s="144"/>
      <c r="JE44" s="144"/>
      <c r="JF44" s="144"/>
      <c r="JG44" s="144"/>
      <c r="JH44" s="144"/>
      <c r="JI44" s="144"/>
      <c r="JJ44" s="144"/>
      <c r="JK44" s="144"/>
      <c r="JL44" s="144"/>
      <c r="JM44" s="144"/>
      <c r="JN44" s="144"/>
      <c r="JO44" s="144"/>
      <c r="JP44" s="144"/>
      <c r="JQ44" s="144"/>
      <c r="JR44" s="144"/>
      <c r="JS44" s="144"/>
      <c r="JT44" s="144"/>
      <c r="JU44" s="144"/>
      <c r="JV44" s="144"/>
      <c r="JW44" s="144"/>
      <c r="JX44" s="144"/>
      <c r="JY44" s="144"/>
      <c r="JZ44" s="144"/>
      <c r="KA44" s="144"/>
      <c r="KB44" s="144"/>
      <c r="KC44" s="144"/>
      <c r="KD44" s="144"/>
      <c r="KE44" s="144"/>
      <c r="KF44" s="144"/>
      <c r="KG44" s="144"/>
      <c r="KH44" s="144"/>
      <c r="KI44" s="144"/>
      <c r="KJ44" s="144"/>
      <c r="KK44" s="144"/>
      <c r="KL44" s="144"/>
      <c r="KM44" s="144"/>
      <c r="KN44" s="144"/>
      <c r="KO44" s="144"/>
      <c r="KP44" s="144"/>
      <c r="KQ44" s="144"/>
      <c r="KR44" s="144"/>
      <c r="KS44" s="144"/>
      <c r="KT44" s="144"/>
      <c r="KU44" s="144"/>
      <c r="KV44" s="144"/>
      <c r="KW44" s="144"/>
      <c r="KX44" s="144"/>
      <c r="KY44" s="144"/>
      <c r="KZ44" s="144"/>
      <c r="LA44" s="144"/>
      <c r="LB44" s="144"/>
      <c r="LC44" s="144"/>
      <c r="LD44" s="144"/>
      <c r="LE44" s="144"/>
      <c r="LF44" s="144"/>
      <c r="LG44" s="144"/>
      <c r="LH44" s="144"/>
      <c r="LI44" s="144"/>
      <c r="LJ44" s="144"/>
      <c r="LK44" s="144"/>
      <c r="LL44" s="144"/>
      <c r="LM44" s="144"/>
      <c r="LN44" s="144"/>
      <c r="LO44" s="144"/>
      <c r="LP44" s="144"/>
      <c r="LQ44" s="144"/>
      <c r="LR44" s="144"/>
      <c r="LS44" s="144"/>
      <c r="LT44" s="144"/>
      <c r="LU44" s="144"/>
      <c r="LV44" s="144"/>
      <c r="LW44" s="144"/>
      <c r="LX44" s="144"/>
      <c r="LY44" s="144"/>
      <c r="LZ44" s="144"/>
      <c r="MA44" s="144"/>
      <c r="MB44" s="144"/>
      <c r="MC44" s="144"/>
      <c r="MD44" s="144"/>
      <c r="ME44" s="144"/>
      <c r="MF44" s="144"/>
      <c r="MG44" s="144"/>
      <c r="MH44" s="144"/>
      <c r="MI44" s="144"/>
      <c r="MJ44" s="144"/>
      <c r="MK44" s="144"/>
      <c r="ML44" s="144"/>
      <c r="MM44" s="144"/>
      <c r="MN44" s="144"/>
      <c r="MO44" s="144"/>
      <c r="MP44" s="144"/>
      <c r="MQ44" s="144"/>
      <c r="MR44" s="144"/>
      <c r="MS44" s="144"/>
      <c r="MT44" s="144"/>
      <c r="MU44" s="144"/>
      <c r="MV44" s="144"/>
      <c r="MW44" s="144"/>
      <c r="MX44" s="144"/>
      <c r="MY44" s="144"/>
      <c r="MZ44" s="144"/>
      <c r="NA44" s="144"/>
      <c r="NB44" s="144"/>
      <c r="NC44" s="144"/>
      <c r="ND44" s="144"/>
      <c r="NE44" s="144"/>
      <c r="NF44" s="144"/>
      <c r="NG44" s="144"/>
      <c r="NH44" s="144"/>
      <c r="NI44" s="144"/>
      <c r="NJ44" s="144"/>
      <c r="NK44" s="144"/>
      <c r="NL44" s="144"/>
      <c r="NM44" s="144"/>
      <c r="NN44" s="144"/>
      <c r="NO44" s="144"/>
      <c r="NP44" s="144"/>
      <c r="NQ44" s="144"/>
      <c r="NR44" s="144"/>
      <c r="NS44" s="144"/>
      <c r="NT44" s="144"/>
      <c r="NU44" s="144"/>
      <c r="NV44" s="144"/>
      <c r="NW44" s="144"/>
      <c r="NX44" s="144"/>
      <c r="NY44" s="144"/>
      <c r="NZ44" s="144"/>
      <c r="OA44" s="144"/>
      <c r="OB44" s="144"/>
      <c r="OC44" s="144"/>
      <c r="OD44" s="144"/>
      <c r="OE44" s="144"/>
      <c r="OF44" s="144"/>
      <c r="OG44" s="144"/>
      <c r="OH44" s="144"/>
      <c r="OI44" s="144"/>
      <c r="OJ44" s="144"/>
      <c r="OK44" s="144"/>
      <c r="OL44" s="144"/>
      <c r="OM44" s="144"/>
      <c r="ON44" s="144"/>
      <c r="OO44" s="144"/>
      <c r="OP44" s="144"/>
      <c r="OQ44" s="144"/>
      <c r="OR44" s="144"/>
      <c r="OS44" s="144"/>
      <c r="OT44" s="144"/>
      <c r="OU44" s="144"/>
      <c r="OV44" s="144"/>
      <c r="OW44" s="144"/>
      <c r="OX44" s="144"/>
      <c r="OY44" s="144"/>
      <c r="OZ44" s="144"/>
      <c r="PA44" s="144"/>
      <c r="PB44" s="144"/>
      <c r="PC44" s="144"/>
      <c r="PD44" s="144"/>
      <c r="PE44" s="144"/>
      <c r="PF44" s="144"/>
      <c r="PG44" s="144"/>
      <c r="PH44" s="144"/>
      <c r="PI44" s="144"/>
      <c r="PJ44" s="144"/>
      <c r="PK44" s="144"/>
      <c r="PL44" s="144"/>
      <c r="PM44" s="144"/>
      <c r="PN44" s="144"/>
      <c r="PO44" s="144"/>
      <c r="PP44" s="144"/>
      <c r="PQ44" s="144"/>
      <c r="PR44" s="144"/>
      <c r="PS44" s="144"/>
      <c r="PT44" s="144"/>
      <c r="PU44" s="144"/>
      <c r="PV44" s="144"/>
      <c r="PW44" s="144"/>
      <c r="PX44" s="144"/>
      <c r="PY44" s="144"/>
      <c r="PZ44" s="144"/>
      <c r="QA44" s="144"/>
      <c r="QB44" s="144"/>
      <c r="QC44" s="144"/>
      <c r="QD44" s="144"/>
      <c r="QE44" s="144"/>
      <c r="QF44" s="144"/>
      <c r="QG44" s="144"/>
      <c r="QH44" s="144"/>
      <c r="QI44" s="144"/>
      <c r="QJ44" s="144"/>
      <c r="QK44" s="144"/>
      <c r="QL44" s="144"/>
      <c r="QM44" s="144"/>
      <c r="QN44" s="144"/>
      <c r="QO44" s="144"/>
      <c r="QP44" s="144"/>
      <c r="QQ44" s="144"/>
      <c r="QR44" s="144"/>
      <c r="QS44" s="144"/>
      <c r="QT44" s="144"/>
      <c r="QU44" s="144"/>
      <c r="QV44" s="144"/>
      <c r="QW44" s="144"/>
      <c r="QX44" s="144"/>
      <c r="QY44" s="144"/>
      <c r="QZ44" s="144"/>
      <c r="RA44" s="144"/>
      <c r="RB44" s="144"/>
      <c r="RC44" s="144"/>
      <c r="RD44" s="144"/>
      <c r="RE44" s="144"/>
      <c r="RF44" s="144"/>
      <c r="RG44" s="144"/>
      <c r="RH44" s="144"/>
      <c r="RI44" s="144"/>
      <c r="RJ44" s="144"/>
      <c r="RK44" s="144"/>
      <c r="RL44" s="144"/>
      <c r="RM44" s="144"/>
      <c r="RN44" s="144"/>
      <c r="RO44" s="144"/>
      <c r="RP44" s="144"/>
      <c r="RQ44" s="144"/>
      <c r="RR44" s="144"/>
      <c r="RS44" s="144"/>
      <c r="RT44" s="144"/>
      <c r="RU44" s="144"/>
      <c r="RV44" s="144"/>
      <c r="RW44" s="144"/>
      <c r="RX44" s="144"/>
      <c r="RY44" s="144"/>
      <c r="RZ44" s="144"/>
      <c r="SA44" s="144"/>
      <c r="SB44" s="144"/>
      <c r="SC44" s="144"/>
      <c r="SD44" s="144"/>
      <c r="SE44" s="144"/>
      <c r="SF44" s="144"/>
      <c r="SG44" s="144"/>
      <c r="SH44" s="144"/>
      <c r="SI44" s="144"/>
      <c r="SJ44" s="144"/>
      <c r="SK44" s="144"/>
      <c r="SL44" s="144"/>
      <c r="SM44" s="144"/>
      <c r="SN44" s="144"/>
      <c r="SO44" s="144"/>
      <c r="SP44" s="144"/>
      <c r="SQ44" s="144"/>
      <c r="SR44" s="144"/>
      <c r="SS44" s="144"/>
      <c r="ST44" s="144"/>
      <c r="SU44" s="144"/>
      <c r="SV44" s="144"/>
      <c r="SW44" s="144"/>
      <c r="SX44" s="144"/>
      <c r="SY44" s="144"/>
      <c r="SZ44" s="144"/>
      <c r="TA44" s="144"/>
      <c r="TB44" s="144"/>
      <c r="TC44" s="144"/>
      <c r="TD44" s="144"/>
      <c r="TE44" s="144"/>
      <c r="TF44" s="144"/>
      <c r="TG44" s="144"/>
      <c r="TH44" s="144"/>
      <c r="TI44" s="144"/>
      <c r="TJ44" s="144"/>
      <c r="TK44" s="144"/>
      <c r="TL44" s="144"/>
      <c r="TM44" s="144"/>
      <c r="TN44" s="144"/>
      <c r="TO44" s="144"/>
      <c r="TP44" s="144"/>
      <c r="TQ44" s="144"/>
      <c r="TR44" s="144"/>
      <c r="TS44" s="144"/>
      <c r="TT44" s="144"/>
      <c r="TU44" s="144"/>
      <c r="TV44" s="144"/>
      <c r="TW44" s="144"/>
      <c r="TX44" s="144"/>
      <c r="TY44" s="144"/>
      <c r="TZ44" s="144"/>
      <c r="UA44" s="144"/>
      <c r="UB44" s="144"/>
      <c r="UC44" s="144"/>
      <c r="UD44" s="144"/>
      <c r="UE44" s="144"/>
      <c r="UF44" s="144"/>
      <c r="UG44" s="144"/>
      <c r="UH44" s="144"/>
      <c r="UI44" s="144"/>
      <c r="UJ44" s="144"/>
      <c r="UK44" s="144"/>
      <c r="UL44" s="144"/>
      <c r="UM44" s="144"/>
      <c r="UN44" s="144"/>
      <c r="UO44" s="144"/>
      <c r="UP44" s="144"/>
      <c r="UQ44" s="144"/>
      <c r="UR44" s="144"/>
      <c r="US44" s="144"/>
      <c r="UT44" s="144"/>
      <c r="UU44" s="144"/>
      <c r="UV44" s="144"/>
      <c r="UW44" s="144"/>
      <c r="UX44" s="144"/>
      <c r="UY44" s="144"/>
      <c r="UZ44" s="144"/>
      <c r="VA44" s="144"/>
      <c r="VB44" s="144"/>
      <c r="VC44" s="144"/>
      <c r="VD44" s="144"/>
      <c r="VE44" s="144"/>
      <c r="VF44" s="144"/>
      <c r="VG44" s="144"/>
      <c r="VH44" s="144"/>
      <c r="VI44" s="144"/>
      <c r="VJ44" s="144"/>
      <c r="VK44" s="144"/>
      <c r="VL44" s="144"/>
      <c r="VM44" s="144"/>
      <c r="VN44" s="144"/>
      <c r="VO44" s="144"/>
      <c r="VP44" s="144"/>
      <c r="VQ44" s="144"/>
      <c r="VR44" s="144"/>
      <c r="VS44" s="144"/>
      <c r="VT44" s="144"/>
      <c r="VU44" s="144"/>
      <c r="VV44" s="144"/>
      <c r="VW44" s="144"/>
      <c r="VX44" s="144"/>
      <c r="VY44" s="144"/>
      <c r="VZ44" s="144"/>
      <c r="WA44" s="144"/>
      <c r="WB44" s="144"/>
      <c r="WC44" s="144"/>
      <c r="WD44" s="144"/>
      <c r="WE44" s="144"/>
      <c r="WF44" s="144"/>
      <c r="WG44" s="144"/>
      <c r="WH44" s="144"/>
      <c r="WI44" s="144"/>
      <c r="WJ44" s="144"/>
      <c r="WK44" s="144"/>
      <c r="WL44" s="144"/>
      <c r="WM44" s="144"/>
      <c r="WN44" s="144"/>
      <c r="WO44" s="144"/>
      <c r="WP44" s="144"/>
      <c r="WQ44" s="144"/>
      <c r="WR44" s="144"/>
      <c r="WS44" s="144"/>
      <c r="WT44" s="144"/>
      <c r="WU44" s="144"/>
      <c r="WV44" s="144"/>
      <c r="WW44" s="144"/>
      <c r="WX44" s="144"/>
      <c r="WY44" s="144"/>
      <c r="WZ44" s="144"/>
      <c r="XA44" s="144"/>
      <c r="XB44" s="144"/>
      <c r="XC44" s="144"/>
      <c r="XD44" s="144"/>
      <c r="XE44" s="144"/>
      <c r="XF44" s="144"/>
      <c r="XG44" s="144"/>
      <c r="XH44" s="144"/>
      <c r="XI44" s="144"/>
      <c r="XJ44" s="144"/>
      <c r="XK44" s="144"/>
      <c r="XL44" s="144"/>
      <c r="XM44" s="144"/>
      <c r="XN44" s="144"/>
      <c r="XO44" s="144"/>
      <c r="XP44" s="144"/>
      <c r="XQ44" s="144"/>
      <c r="XR44" s="144"/>
      <c r="XS44" s="144"/>
      <c r="XT44" s="144"/>
      <c r="XU44" s="144"/>
      <c r="XV44" s="144"/>
      <c r="XW44" s="144"/>
      <c r="XX44" s="144"/>
      <c r="XY44" s="144"/>
      <c r="XZ44" s="144"/>
      <c r="YA44" s="144"/>
      <c r="YB44" s="144"/>
      <c r="YC44" s="144"/>
      <c r="YD44" s="144"/>
      <c r="YE44" s="144"/>
      <c r="YF44" s="144"/>
      <c r="YG44" s="144"/>
      <c r="YH44" s="144"/>
      <c r="YI44" s="144"/>
      <c r="YJ44" s="144"/>
      <c r="YK44" s="144"/>
      <c r="YL44" s="144"/>
      <c r="YM44" s="144"/>
      <c r="YN44" s="144"/>
      <c r="YO44" s="144"/>
      <c r="YP44" s="144"/>
      <c r="YQ44" s="144"/>
      <c r="YR44" s="144"/>
      <c r="YS44" s="144"/>
      <c r="YT44" s="144"/>
      <c r="YU44" s="144"/>
      <c r="YV44" s="144"/>
      <c r="YW44" s="144"/>
      <c r="YX44" s="144"/>
      <c r="YY44" s="144"/>
      <c r="YZ44" s="144"/>
      <c r="ZA44" s="144"/>
      <c r="ZB44" s="144"/>
      <c r="ZC44" s="144"/>
      <c r="ZD44" s="144"/>
      <c r="ZE44" s="144"/>
      <c r="ZF44" s="144"/>
      <c r="ZG44" s="144"/>
      <c r="ZH44" s="144"/>
      <c r="ZI44" s="144"/>
      <c r="ZJ44" s="144"/>
      <c r="ZK44" s="144"/>
      <c r="ZL44" s="144"/>
      <c r="ZM44" s="144"/>
      <c r="ZN44" s="144"/>
      <c r="ZO44" s="144"/>
      <c r="ZP44" s="144"/>
      <c r="ZQ44" s="144"/>
      <c r="ZR44" s="144"/>
      <c r="ZS44" s="144"/>
      <c r="ZT44" s="144"/>
      <c r="ZU44" s="144"/>
      <c r="ZV44" s="144"/>
      <c r="ZW44" s="144"/>
      <c r="ZX44" s="144"/>
      <c r="ZY44" s="144"/>
      <c r="ZZ44" s="144"/>
      <c r="AAA44" s="144"/>
      <c r="AAB44" s="144"/>
      <c r="AAC44" s="144"/>
      <c r="AAD44" s="144"/>
      <c r="AAE44" s="144"/>
      <c r="AAF44" s="144"/>
      <c r="AAG44" s="144"/>
      <c r="AAH44" s="144"/>
      <c r="AAI44" s="144"/>
      <c r="AAJ44" s="144"/>
      <c r="AAK44" s="144"/>
      <c r="AAL44" s="144"/>
      <c r="AAM44" s="144"/>
      <c r="AAN44" s="144"/>
      <c r="AAO44" s="144"/>
      <c r="AAP44" s="144"/>
      <c r="AAQ44" s="144"/>
      <c r="AAR44" s="144"/>
      <c r="AAS44" s="144"/>
      <c r="AAT44" s="144"/>
      <c r="AAU44" s="144"/>
      <c r="AAV44" s="144"/>
      <c r="AAW44" s="144"/>
      <c r="AAX44" s="144"/>
      <c r="AAY44" s="144"/>
      <c r="AAZ44" s="144"/>
      <c r="ABA44" s="144"/>
      <c r="ABB44" s="144"/>
      <c r="ABC44" s="144"/>
      <c r="ABD44" s="144"/>
      <c r="ABE44" s="144"/>
      <c r="ABF44" s="144"/>
      <c r="ABG44" s="144"/>
      <c r="ABH44" s="144"/>
      <c r="ABI44" s="144"/>
      <c r="ABJ44" s="144"/>
      <c r="ABK44" s="144"/>
      <c r="ABL44" s="144"/>
      <c r="ABM44" s="144"/>
      <c r="ABN44" s="144"/>
      <c r="ABO44" s="144"/>
      <c r="ABP44" s="144"/>
      <c r="ABQ44" s="144"/>
      <c r="ABR44" s="144"/>
      <c r="ABS44" s="144"/>
      <c r="ABT44" s="144"/>
      <c r="ABU44" s="144"/>
      <c r="ABV44" s="144"/>
      <c r="ABW44" s="144"/>
      <c r="ABX44" s="144"/>
      <c r="ABY44" s="144"/>
      <c r="ABZ44" s="144"/>
      <c r="ACA44" s="144"/>
      <c r="ACB44" s="144"/>
      <c r="ACC44" s="144"/>
      <c r="ACD44" s="144"/>
      <c r="ACE44" s="144"/>
      <c r="ACF44" s="144"/>
      <c r="ACG44" s="144"/>
      <c r="ACH44" s="144"/>
      <c r="ACI44" s="144"/>
      <c r="ACJ44" s="144"/>
      <c r="ACK44" s="144"/>
      <c r="ACL44" s="144"/>
      <c r="ACM44" s="144"/>
      <c r="ACN44" s="144"/>
      <c r="ACO44" s="144"/>
      <c r="ACP44" s="144"/>
      <c r="ACQ44" s="144"/>
      <c r="ACR44" s="144"/>
      <c r="ACS44" s="144"/>
      <c r="ACT44" s="144"/>
      <c r="ACU44" s="144"/>
      <c r="ACV44" s="144"/>
      <c r="ACW44" s="144"/>
      <c r="ACX44" s="144"/>
      <c r="ACY44" s="144"/>
      <c r="ACZ44" s="144"/>
      <c r="ADA44" s="144"/>
      <c r="ADB44" s="144"/>
      <c r="ADC44" s="144"/>
      <c r="ADD44" s="144"/>
      <c r="ADE44" s="144"/>
      <c r="ADF44" s="144"/>
      <c r="ADG44" s="144"/>
      <c r="ADH44" s="144"/>
      <c r="ADI44" s="144"/>
      <c r="ADJ44" s="144"/>
      <c r="ADK44" s="144"/>
      <c r="ADL44" s="144"/>
      <c r="ADM44" s="144"/>
      <c r="ADN44" s="144"/>
      <c r="ADO44" s="144"/>
      <c r="ADP44" s="144"/>
      <c r="ADQ44" s="144"/>
      <c r="ADR44" s="144"/>
      <c r="ADS44" s="144"/>
      <c r="ADT44" s="144"/>
      <c r="ADU44" s="144"/>
      <c r="ADV44" s="144"/>
      <c r="ADW44" s="144"/>
      <c r="ADX44" s="144"/>
      <c r="ADY44" s="144"/>
      <c r="ADZ44" s="144"/>
      <c r="AEA44" s="144"/>
      <c r="AEB44" s="144"/>
      <c r="AEC44" s="144"/>
      <c r="AED44" s="144"/>
      <c r="AEE44" s="144"/>
      <c r="AEF44" s="144"/>
      <c r="AEG44" s="144"/>
      <c r="AEH44" s="144"/>
      <c r="AEI44" s="144"/>
      <c r="AEJ44" s="144"/>
      <c r="AEK44" s="144"/>
      <c r="AEL44" s="144"/>
      <c r="AEM44" s="144"/>
      <c r="AEN44" s="144"/>
      <c r="AEO44" s="144"/>
      <c r="AEP44" s="144"/>
      <c r="AEQ44" s="144"/>
      <c r="AER44" s="144"/>
      <c r="AES44" s="144"/>
      <c r="AET44" s="144"/>
      <c r="AEU44" s="144"/>
      <c r="AEV44" s="144"/>
      <c r="AEW44" s="144"/>
      <c r="AEX44" s="144"/>
      <c r="AEY44" s="144"/>
      <c r="AEZ44" s="144"/>
      <c r="AFA44" s="144"/>
      <c r="AFB44" s="144"/>
      <c r="AFC44" s="144"/>
      <c r="AFD44" s="144"/>
      <c r="AFE44" s="144"/>
      <c r="AFF44" s="144"/>
      <c r="AFG44" s="144"/>
      <c r="AFH44" s="144"/>
      <c r="AFI44" s="144"/>
      <c r="AFJ44" s="144"/>
      <c r="AFK44" s="144"/>
      <c r="AFL44" s="144"/>
      <c r="AFM44" s="144"/>
      <c r="AFN44" s="144"/>
      <c r="AFO44" s="144"/>
      <c r="AFP44" s="144"/>
      <c r="AFQ44" s="144"/>
      <c r="AFR44" s="144"/>
      <c r="AFS44" s="144"/>
      <c r="AFT44" s="144"/>
      <c r="AFU44" s="144"/>
      <c r="AFV44" s="144"/>
      <c r="AFW44" s="144"/>
      <c r="AFX44" s="144"/>
      <c r="AFY44" s="144"/>
      <c r="AFZ44" s="144"/>
      <c r="AGA44" s="144"/>
      <c r="AGB44" s="144"/>
      <c r="AGC44" s="144"/>
      <c r="AGD44" s="144"/>
      <c r="AGE44" s="144"/>
      <c r="AGF44" s="144"/>
      <c r="AGG44" s="144"/>
      <c r="AGH44" s="144"/>
      <c r="AGI44" s="144"/>
      <c r="AGJ44" s="144"/>
      <c r="AGK44" s="144"/>
      <c r="AGL44" s="144"/>
      <c r="AGM44" s="144"/>
      <c r="AGN44" s="144"/>
      <c r="AGO44" s="144"/>
      <c r="AGP44" s="144"/>
      <c r="AGQ44" s="144"/>
      <c r="AGR44" s="144"/>
      <c r="AGS44" s="144"/>
      <c r="AGT44" s="144"/>
      <c r="AGU44" s="144"/>
      <c r="AGV44" s="144"/>
      <c r="AGW44" s="144"/>
      <c r="AGX44" s="144"/>
      <c r="AGY44" s="144"/>
      <c r="AGZ44" s="144"/>
      <c r="AHA44" s="144"/>
      <c r="AHB44" s="144"/>
      <c r="AHC44" s="144"/>
      <c r="AHD44" s="144"/>
      <c r="AHE44" s="144"/>
      <c r="AHF44" s="144"/>
      <c r="AHG44" s="144"/>
      <c r="AHH44" s="144"/>
      <c r="AHI44" s="144"/>
      <c r="AHJ44" s="144"/>
      <c r="AHK44" s="144"/>
      <c r="AHL44" s="144"/>
      <c r="AHM44" s="144"/>
      <c r="AHN44" s="144"/>
      <c r="AHO44" s="144"/>
      <c r="AHP44" s="144"/>
      <c r="AHQ44" s="144"/>
      <c r="AHR44" s="144"/>
      <c r="AHS44" s="144"/>
      <c r="AHT44" s="144"/>
      <c r="AHU44" s="144"/>
      <c r="AHV44" s="144"/>
      <c r="AHW44" s="144"/>
      <c r="AHX44" s="144"/>
      <c r="AHY44" s="144"/>
      <c r="AHZ44" s="144"/>
      <c r="AIA44" s="144"/>
      <c r="AIB44" s="144"/>
      <c r="AIC44" s="144"/>
      <c r="AID44" s="144"/>
      <c r="AIE44" s="144"/>
      <c r="AIF44" s="144"/>
      <c r="AIG44" s="144"/>
      <c r="AIH44" s="144"/>
      <c r="AII44" s="144"/>
      <c r="AIJ44" s="144"/>
      <c r="AIK44" s="144"/>
      <c r="AIL44" s="144"/>
      <c r="AIM44" s="144"/>
      <c r="AIN44" s="144"/>
      <c r="AIO44" s="144"/>
      <c r="AIP44" s="144"/>
      <c r="AIQ44" s="144"/>
      <c r="AIR44" s="144"/>
      <c r="AIS44" s="144"/>
      <c r="AIT44" s="144"/>
      <c r="AIU44" s="144"/>
      <c r="AIV44" s="144"/>
      <c r="AIW44" s="144"/>
      <c r="AIX44" s="144"/>
      <c r="AIY44" s="144"/>
      <c r="AIZ44" s="144"/>
      <c r="AJA44" s="144"/>
      <c r="AJB44" s="144"/>
      <c r="AJC44" s="144"/>
      <c r="AJD44" s="144"/>
      <c r="AJE44" s="144"/>
      <c r="AJF44" s="144"/>
      <c r="AJG44" s="144"/>
      <c r="AJH44" s="144"/>
      <c r="AJI44" s="144"/>
      <c r="AJJ44" s="144"/>
      <c r="AJK44" s="144"/>
      <c r="AJL44" s="144"/>
      <c r="AJM44" s="144"/>
      <c r="AJN44" s="144"/>
      <c r="AJO44" s="144"/>
      <c r="AJP44" s="144"/>
      <c r="AJQ44" s="144"/>
      <c r="AJR44" s="144"/>
      <c r="AJS44" s="144"/>
      <c r="AJT44" s="144"/>
      <c r="AJU44" s="144"/>
      <c r="AJV44" s="144"/>
      <c r="AJW44" s="144"/>
      <c r="AJX44" s="144"/>
      <c r="AJY44" s="144"/>
      <c r="AJZ44" s="144"/>
      <c r="AKA44" s="144"/>
      <c r="AKB44" s="144"/>
      <c r="AKC44" s="144"/>
      <c r="AKD44" s="144"/>
      <c r="AKE44" s="144"/>
      <c r="AKF44" s="144"/>
      <c r="AKG44" s="144"/>
      <c r="AKH44" s="144"/>
      <c r="AKI44" s="144"/>
      <c r="AKJ44" s="144"/>
      <c r="AKK44" s="144"/>
      <c r="AKL44" s="144"/>
      <c r="AKM44" s="144"/>
      <c r="AKN44" s="144"/>
      <c r="AKO44" s="144"/>
      <c r="AKP44" s="144"/>
      <c r="AKQ44" s="144"/>
      <c r="AKR44" s="144"/>
      <c r="AKS44" s="144"/>
      <c r="AKT44" s="144"/>
      <c r="AKU44" s="144"/>
      <c r="AKV44" s="144"/>
      <c r="AKW44" s="144"/>
      <c r="AKX44" s="144"/>
      <c r="AKY44" s="144"/>
      <c r="AKZ44" s="144"/>
      <c r="ALA44" s="144"/>
      <c r="ALB44" s="144"/>
      <c r="ALC44" s="144"/>
      <c r="ALD44" s="144"/>
      <c r="ALE44" s="144"/>
      <c r="ALF44" s="144"/>
      <c r="ALG44" s="144"/>
      <c r="ALH44" s="144"/>
      <c r="ALI44" s="144"/>
      <c r="ALJ44" s="144"/>
      <c r="ALK44" s="144"/>
      <c r="ALL44" s="144"/>
      <c r="ALM44" s="144"/>
      <c r="ALN44" s="144"/>
      <c r="ALO44" s="144"/>
      <c r="ALP44" s="144"/>
      <c r="ALQ44" s="144"/>
      <c r="ALR44" s="144"/>
      <c r="ALS44" s="144"/>
      <c r="ALT44" s="144"/>
      <c r="ALU44" s="144"/>
      <c r="ALV44" s="144"/>
      <c r="ALW44" s="144"/>
      <c r="ALX44" s="144"/>
      <c r="ALY44" s="144"/>
      <c r="ALZ44" s="144"/>
      <c r="AMA44" s="144"/>
      <c r="AMB44" s="144"/>
      <c r="AMC44" s="144"/>
      <c r="AMD44" s="144"/>
      <c r="AME44" s="144"/>
      <c r="AMF44" s="144"/>
      <c r="AMG44" s="144"/>
      <c r="AMH44" s="144"/>
      <c r="AMI44" s="144"/>
      <c r="AMJ44" s="144"/>
    </row>
    <row r="45" ht="12.75" spans="1:8">
      <c r="A45" s="91" t="s">
        <v>73</v>
      </c>
      <c r="B45" s="110" t="s">
        <v>34</v>
      </c>
      <c r="C45" s="93" t="s">
        <v>35</v>
      </c>
      <c r="D45" s="94" t="s">
        <v>24</v>
      </c>
      <c r="E45" s="95">
        <v>963.7</v>
      </c>
      <c r="F45" s="95">
        <v>7.1</v>
      </c>
      <c r="G45" s="95">
        <f>F45*1.25</f>
        <v>8.875</v>
      </c>
      <c r="H45" s="96">
        <f>IF(ISBLANK(B45)," ",E45*G45)</f>
        <v>8552.8375</v>
      </c>
    </row>
    <row r="46" ht="12.75" spans="1:8">
      <c r="A46" s="91" t="s">
        <v>74</v>
      </c>
      <c r="B46" s="110" t="s">
        <v>37</v>
      </c>
      <c r="C46" s="93" t="s">
        <v>38</v>
      </c>
      <c r="D46" s="94" t="s">
        <v>39</v>
      </c>
      <c r="E46" s="95">
        <f>0.03*E45</f>
        <v>28.911</v>
      </c>
      <c r="F46" s="95">
        <v>1501.78</v>
      </c>
      <c r="G46" s="95">
        <f>F46*1.25</f>
        <v>1877.225</v>
      </c>
      <c r="H46" s="96">
        <f>IF(ISBLANK(B46)," ",E46*G46)</f>
        <v>54272.451975</v>
      </c>
    </row>
    <row r="47" ht="12.75" spans="1:8">
      <c r="A47" s="91" t="s">
        <v>75</v>
      </c>
      <c r="B47" s="110" t="s">
        <v>45</v>
      </c>
      <c r="C47" s="93" t="s">
        <v>46</v>
      </c>
      <c r="D47" s="94" t="s">
        <v>24</v>
      </c>
      <c r="E47" s="95">
        <f>E45</f>
        <v>963.7</v>
      </c>
      <c r="F47" s="95">
        <v>0.71</v>
      </c>
      <c r="G47" s="95">
        <f>F47*1.25</f>
        <v>0.8875</v>
      </c>
      <c r="H47" s="96">
        <f>IF(ISBLANK(B47)," ",E47*G47)</f>
        <v>855.28375</v>
      </c>
    </row>
    <row r="48" spans="1:8">
      <c r="A48" s="111"/>
      <c r="B48" s="112"/>
      <c r="C48" s="113"/>
      <c r="D48" s="114"/>
      <c r="E48" s="115"/>
      <c r="F48" s="98" t="s">
        <v>25</v>
      </c>
      <c r="G48" s="99"/>
      <c r="H48" s="96">
        <f>SUM(H45:H47)</f>
        <v>63680.573225</v>
      </c>
    </row>
    <row r="49" spans="1:8">
      <c r="A49" s="117"/>
      <c r="B49" s="117"/>
      <c r="C49" s="117"/>
      <c r="D49" s="117"/>
      <c r="E49" s="117"/>
      <c r="F49" s="117"/>
      <c r="G49" s="117"/>
      <c r="H49" s="117"/>
    </row>
    <row r="50" s="31" customFormat="1" spans="1:1024">
      <c r="A50" s="118" t="s">
        <v>76</v>
      </c>
      <c r="B50" s="119"/>
      <c r="C50" s="120" t="s">
        <v>77</v>
      </c>
      <c r="D50" s="121"/>
      <c r="E50" s="122"/>
      <c r="F50" s="122"/>
      <c r="G50" s="122"/>
      <c r="H50" s="123">
        <f>H51</f>
        <v>2893.83775</v>
      </c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4"/>
      <c r="EV50" s="144"/>
      <c r="EW50" s="144"/>
      <c r="EX50" s="144"/>
      <c r="EY50" s="144"/>
      <c r="EZ50" s="144"/>
      <c r="FA50" s="144"/>
      <c r="FB50" s="144"/>
      <c r="FC50" s="144"/>
      <c r="FD50" s="144"/>
      <c r="FE50" s="144"/>
      <c r="FF50" s="144"/>
      <c r="FG50" s="144"/>
      <c r="FH50" s="144"/>
      <c r="FI50" s="144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4"/>
      <c r="FV50" s="144"/>
      <c r="FW50" s="144"/>
      <c r="FX50" s="144"/>
      <c r="FY50" s="144"/>
      <c r="FZ50" s="144"/>
      <c r="GA50" s="144"/>
      <c r="GB50" s="144"/>
      <c r="GC50" s="144"/>
      <c r="GD50" s="144"/>
      <c r="GE50" s="144"/>
      <c r="GF50" s="144"/>
      <c r="GG50" s="144"/>
      <c r="GH50" s="144"/>
      <c r="GI50" s="144"/>
      <c r="GJ50" s="144"/>
      <c r="GK50" s="144"/>
      <c r="GL50" s="144"/>
      <c r="GM50" s="144"/>
      <c r="GN50" s="144"/>
      <c r="GO50" s="144"/>
      <c r="GP50" s="144"/>
      <c r="GQ50" s="144"/>
      <c r="GR50" s="144"/>
      <c r="GS50" s="144"/>
      <c r="GT50" s="144"/>
      <c r="GU50" s="144"/>
      <c r="GV50" s="144"/>
      <c r="GW50" s="144"/>
      <c r="GX50" s="144"/>
      <c r="GY50" s="144"/>
      <c r="GZ50" s="144"/>
      <c r="HA50" s="144"/>
      <c r="HB50" s="144"/>
      <c r="HC50" s="144"/>
      <c r="HD50" s="144"/>
      <c r="HE50" s="144"/>
      <c r="HF50" s="144"/>
      <c r="HG50" s="144"/>
      <c r="HH50" s="144"/>
      <c r="HI50" s="144"/>
      <c r="HJ50" s="144"/>
      <c r="HK50" s="144"/>
      <c r="HL50" s="144"/>
      <c r="HM50" s="144"/>
      <c r="HN50" s="144"/>
      <c r="HO50" s="144"/>
      <c r="HP50" s="144"/>
      <c r="HQ50" s="144"/>
      <c r="HR50" s="144"/>
      <c r="HS50" s="144"/>
      <c r="HT50" s="144"/>
      <c r="HU50" s="144"/>
      <c r="HV50" s="144"/>
      <c r="HW50" s="144"/>
      <c r="HX50" s="144"/>
      <c r="HY50" s="144"/>
      <c r="HZ50" s="144"/>
      <c r="IA50" s="144"/>
      <c r="IB50" s="144"/>
      <c r="IC50" s="144"/>
      <c r="ID50" s="144"/>
      <c r="IE50" s="144"/>
      <c r="IF50" s="144"/>
      <c r="IG50" s="144"/>
      <c r="IH50" s="144"/>
      <c r="II50" s="144"/>
      <c r="IJ50" s="144"/>
      <c r="IK50" s="144"/>
      <c r="IL50" s="144"/>
      <c r="IM50" s="144"/>
      <c r="IN50" s="144"/>
      <c r="IO50" s="144"/>
      <c r="IP50" s="144"/>
      <c r="IQ50" s="144"/>
      <c r="IR50" s="144"/>
      <c r="IS50" s="144"/>
      <c r="IT50" s="144"/>
      <c r="IU50" s="144"/>
      <c r="IV50" s="144"/>
      <c r="IW50" s="144"/>
      <c r="IX50" s="144"/>
      <c r="IY50" s="144"/>
      <c r="IZ50" s="144"/>
      <c r="JA50" s="144"/>
      <c r="JB50" s="144"/>
      <c r="JC50" s="144"/>
      <c r="JD50" s="144"/>
      <c r="JE50" s="144"/>
      <c r="JF50" s="144"/>
      <c r="JG50" s="144"/>
      <c r="JH50" s="144"/>
      <c r="JI50" s="144"/>
      <c r="JJ50" s="144"/>
      <c r="JK50" s="144"/>
      <c r="JL50" s="144"/>
      <c r="JM50" s="144"/>
      <c r="JN50" s="144"/>
      <c r="JO50" s="144"/>
      <c r="JP50" s="144"/>
      <c r="JQ50" s="144"/>
      <c r="JR50" s="144"/>
      <c r="JS50" s="144"/>
      <c r="JT50" s="144"/>
      <c r="JU50" s="144"/>
      <c r="JV50" s="144"/>
      <c r="JW50" s="144"/>
      <c r="JX50" s="144"/>
      <c r="JY50" s="144"/>
      <c r="JZ50" s="144"/>
      <c r="KA50" s="144"/>
      <c r="KB50" s="144"/>
      <c r="KC50" s="144"/>
      <c r="KD50" s="144"/>
      <c r="KE50" s="144"/>
      <c r="KF50" s="144"/>
      <c r="KG50" s="144"/>
      <c r="KH50" s="144"/>
      <c r="KI50" s="144"/>
      <c r="KJ50" s="144"/>
      <c r="KK50" s="144"/>
      <c r="KL50" s="144"/>
      <c r="KM50" s="144"/>
      <c r="KN50" s="144"/>
      <c r="KO50" s="144"/>
      <c r="KP50" s="144"/>
      <c r="KQ50" s="144"/>
      <c r="KR50" s="144"/>
      <c r="KS50" s="144"/>
      <c r="KT50" s="144"/>
      <c r="KU50" s="144"/>
      <c r="KV50" s="144"/>
      <c r="KW50" s="144"/>
      <c r="KX50" s="144"/>
      <c r="KY50" s="144"/>
      <c r="KZ50" s="144"/>
      <c r="LA50" s="144"/>
      <c r="LB50" s="144"/>
      <c r="LC50" s="144"/>
      <c r="LD50" s="144"/>
      <c r="LE50" s="144"/>
      <c r="LF50" s="144"/>
      <c r="LG50" s="144"/>
      <c r="LH50" s="144"/>
      <c r="LI50" s="144"/>
      <c r="LJ50" s="144"/>
      <c r="LK50" s="144"/>
      <c r="LL50" s="144"/>
      <c r="LM50" s="144"/>
      <c r="LN50" s="144"/>
      <c r="LO50" s="144"/>
      <c r="LP50" s="144"/>
      <c r="LQ50" s="144"/>
      <c r="LR50" s="144"/>
      <c r="LS50" s="144"/>
      <c r="LT50" s="144"/>
      <c r="LU50" s="144"/>
      <c r="LV50" s="144"/>
      <c r="LW50" s="144"/>
      <c r="LX50" s="144"/>
      <c r="LY50" s="144"/>
      <c r="LZ50" s="144"/>
      <c r="MA50" s="144"/>
      <c r="MB50" s="144"/>
      <c r="MC50" s="144"/>
      <c r="MD50" s="144"/>
      <c r="ME50" s="144"/>
      <c r="MF50" s="144"/>
      <c r="MG50" s="144"/>
      <c r="MH50" s="144"/>
      <c r="MI50" s="144"/>
      <c r="MJ50" s="144"/>
      <c r="MK50" s="144"/>
      <c r="ML50" s="144"/>
      <c r="MM50" s="144"/>
      <c r="MN50" s="144"/>
      <c r="MO50" s="144"/>
      <c r="MP50" s="144"/>
      <c r="MQ50" s="144"/>
      <c r="MR50" s="144"/>
      <c r="MS50" s="144"/>
      <c r="MT50" s="144"/>
      <c r="MU50" s="144"/>
      <c r="MV50" s="144"/>
      <c r="MW50" s="144"/>
      <c r="MX50" s="144"/>
      <c r="MY50" s="144"/>
      <c r="MZ50" s="144"/>
      <c r="NA50" s="144"/>
      <c r="NB50" s="144"/>
      <c r="NC50" s="144"/>
      <c r="ND50" s="144"/>
      <c r="NE50" s="144"/>
      <c r="NF50" s="144"/>
      <c r="NG50" s="144"/>
      <c r="NH50" s="144"/>
      <c r="NI50" s="144"/>
      <c r="NJ50" s="144"/>
      <c r="NK50" s="144"/>
      <c r="NL50" s="144"/>
      <c r="NM50" s="144"/>
      <c r="NN50" s="144"/>
      <c r="NO50" s="144"/>
      <c r="NP50" s="144"/>
      <c r="NQ50" s="144"/>
      <c r="NR50" s="144"/>
      <c r="NS50" s="144"/>
      <c r="NT50" s="144"/>
      <c r="NU50" s="144"/>
      <c r="NV50" s="144"/>
      <c r="NW50" s="144"/>
      <c r="NX50" s="144"/>
      <c r="NY50" s="144"/>
      <c r="NZ50" s="144"/>
      <c r="OA50" s="144"/>
      <c r="OB50" s="144"/>
      <c r="OC50" s="144"/>
      <c r="OD50" s="144"/>
      <c r="OE50" s="144"/>
      <c r="OF50" s="144"/>
      <c r="OG50" s="144"/>
      <c r="OH50" s="144"/>
      <c r="OI50" s="144"/>
      <c r="OJ50" s="144"/>
      <c r="OK50" s="144"/>
      <c r="OL50" s="144"/>
      <c r="OM50" s="144"/>
      <c r="ON50" s="144"/>
      <c r="OO50" s="144"/>
      <c r="OP50" s="144"/>
      <c r="OQ50" s="144"/>
      <c r="OR50" s="144"/>
      <c r="OS50" s="144"/>
      <c r="OT50" s="144"/>
      <c r="OU50" s="144"/>
      <c r="OV50" s="144"/>
      <c r="OW50" s="144"/>
      <c r="OX50" s="144"/>
      <c r="OY50" s="144"/>
      <c r="OZ50" s="144"/>
      <c r="PA50" s="144"/>
      <c r="PB50" s="144"/>
      <c r="PC50" s="144"/>
      <c r="PD50" s="144"/>
      <c r="PE50" s="144"/>
      <c r="PF50" s="144"/>
      <c r="PG50" s="144"/>
      <c r="PH50" s="144"/>
      <c r="PI50" s="144"/>
      <c r="PJ50" s="144"/>
      <c r="PK50" s="144"/>
      <c r="PL50" s="144"/>
      <c r="PM50" s="144"/>
      <c r="PN50" s="144"/>
      <c r="PO50" s="144"/>
      <c r="PP50" s="144"/>
      <c r="PQ50" s="144"/>
      <c r="PR50" s="144"/>
      <c r="PS50" s="144"/>
      <c r="PT50" s="144"/>
      <c r="PU50" s="144"/>
      <c r="PV50" s="144"/>
      <c r="PW50" s="144"/>
      <c r="PX50" s="144"/>
      <c r="PY50" s="144"/>
      <c r="PZ50" s="144"/>
      <c r="QA50" s="144"/>
      <c r="QB50" s="144"/>
      <c r="QC50" s="144"/>
      <c r="QD50" s="144"/>
      <c r="QE50" s="144"/>
      <c r="QF50" s="144"/>
      <c r="QG50" s="144"/>
      <c r="QH50" s="144"/>
      <c r="QI50" s="144"/>
      <c r="QJ50" s="144"/>
      <c r="QK50" s="144"/>
      <c r="QL50" s="144"/>
      <c r="QM50" s="144"/>
      <c r="QN50" s="144"/>
      <c r="QO50" s="144"/>
      <c r="QP50" s="144"/>
      <c r="QQ50" s="144"/>
      <c r="QR50" s="144"/>
      <c r="QS50" s="144"/>
      <c r="QT50" s="144"/>
      <c r="QU50" s="144"/>
      <c r="QV50" s="144"/>
      <c r="QW50" s="144"/>
      <c r="QX50" s="144"/>
      <c r="QY50" s="144"/>
      <c r="QZ50" s="144"/>
      <c r="RA50" s="144"/>
      <c r="RB50" s="144"/>
      <c r="RC50" s="144"/>
      <c r="RD50" s="144"/>
      <c r="RE50" s="144"/>
      <c r="RF50" s="144"/>
      <c r="RG50" s="144"/>
      <c r="RH50" s="144"/>
      <c r="RI50" s="144"/>
      <c r="RJ50" s="144"/>
      <c r="RK50" s="144"/>
      <c r="RL50" s="144"/>
      <c r="RM50" s="144"/>
      <c r="RN50" s="144"/>
      <c r="RO50" s="144"/>
      <c r="RP50" s="144"/>
      <c r="RQ50" s="144"/>
      <c r="RR50" s="144"/>
      <c r="RS50" s="144"/>
      <c r="RT50" s="144"/>
      <c r="RU50" s="144"/>
      <c r="RV50" s="144"/>
      <c r="RW50" s="144"/>
      <c r="RX50" s="144"/>
      <c r="RY50" s="144"/>
      <c r="RZ50" s="144"/>
      <c r="SA50" s="144"/>
      <c r="SB50" s="144"/>
      <c r="SC50" s="144"/>
      <c r="SD50" s="144"/>
      <c r="SE50" s="144"/>
      <c r="SF50" s="144"/>
      <c r="SG50" s="144"/>
      <c r="SH50" s="144"/>
      <c r="SI50" s="144"/>
      <c r="SJ50" s="144"/>
      <c r="SK50" s="144"/>
      <c r="SL50" s="144"/>
      <c r="SM50" s="144"/>
      <c r="SN50" s="144"/>
      <c r="SO50" s="144"/>
      <c r="SP50" s="144"/>
      <c r="SQ50" s="144"/>
      <c r="SR50" s="144"/>
      <c r="SS50" s="144"/>
      <c r="ST50" s="144"/>
      <c r="SU50" s="144"/>
      <c r="SV50" s="144"/>
      <c r="SW50" s="144"/>
      <c r="SX50" s="144"/>
      <c r="SY50" s="144"/>
      <c r="SZ50" s="144"/>
      <c r="TA50" s="144"/>
      <c r="TB50" s="144"/>
      <c r="TC50" s="144"/>
      <c r="TD50" s="144"/>
      <c r="TE50" s="144"/>
      <c r="TF50" s="144"/>
      <c r="TG50" s="144"/>
      <c r="TH50" s="144"/>
      <c r="TI50" s="144"/>
      <c r="TJ50" s="144"/>
      <c r="TK50" s="144"/>
      <c r="TL50" s="144"/>
      <c r="TM50" s="144"/>
      <c r="TN50" s="144"/>
      <c r="TO50" s="144"/>
      <c r="TP50" s="144"/>
      <c r="TQ50" s="144"/>
      <c r="TR50" s="144"/>
      <c r="TS50" s="144"/>
      <c r="TT50" s="144"/>
      <c r="TU50" s="144"/>
      <c r="TV50" s="144"/>
      <c r="TW50" s="144"/>
      <c r="TX50" s="144"/>
      <c r="TY50" s="144"/>
      <c r="TZ50" s="144"/>
      <c r="UA50" s="144"/>
      <c r="UB50" s="144"/>
      <c r="UC50" s="144"/>
      <c r="UD50" s="144"/>
      <c r="UE50" s="144"/>
      <c r="UF50" s="144"/>
      <c r="UG50" s="144"/>
      <c r="UH50" s="144"/>
      <c r="UI50" s="144"/>
      <c r="UJ50" s="144"/>
      <c r="UK50" s="144"/>
      <c r="UL50" s="144"/>
      <c r="UM50" s="144"/>
      <c r="UN50" s="144"/>
      <c r="UO50" s="144"/>
      <c r="UP50" s="144"/>
      <c r="UQ50" s="144"/>
      <c r="UR50" s="144"/>
      <c r="US50" s="144"/>
      <c r="UT50" s="144"/>
      <c r="UU50" s="144"/>
      <c r="UV50" s="144"/>
      <c r="UW50" s="144"/>
      <c r="UX50" s="144"/>
      <c r="UY50" s="144"/>
      <c r="UZ50" s="144"/>
      <c r="VA50" s="144"/>
      <c r="VB50" s="144"/>
      <c r="VC50" s="144"/>
      <c r="VD50" s="144"/>
      <c r="VE50" s="144"/>
      <c r="VF50" s="144"/>
      <c r="VG50" s="144"/>
      <c r="VH50" s="144"/>
      <c r="VI50" s="144"/>
      <c r="VJ50" s="144"/>
      <c r="VK50" s="144"/>
      <c r="VL50" s="144"/>
      <c r="VM50" s="144"/>
      <c r="VN50" s="144"/>
      <c r="VO50" s="144"/>
      <c r="VP50" s="144"/>
      <c r="VQ50" s="144"/>
      <c r="VR50" s="144"/>
      <c r="VS50" s="144"/>
      <c r="VT50" s="144"/>
      <c r="VU50" s="144"/>
      <c r="VV50" s="144"/>
      <c r="VW50" s="144"/>
      <c r="VX50" s="144"/>
      <c r="VY50" s="144"/>
      <c r="VZ50" s="144"/>
      <c r="WA50" s="144"/>
      <c r="WB50" s="144"/>
      <c r="WC50" s="144"/>
      <c r="WD50" s="144"/>
      <c r="WE50" s="144"/>
      <c r="WF50" s="144"/>
      <c r="WG50" s="144"/>
      <c r="WH50" s="144"/>
      <c r="WI50" s="144"/>
      <c r="WJ50" s="144"/>
      <c r="WK50" s="144"/>
      <c r="WL50" s="144"/>
      <c r="WM50" s="144"/>
      <c r="WN50" s="144"/>
      <c r="WO50" s="144"/>
      <c r="WP50" s="144"/>
      <c r="WQ50" s="144"/>
      <c r="WR50" s="144"/>
      <c r="WS50" s="144"/>
      <c r="WT50" s="144"/>
      <c r="WU50" s="144"/>
      <c r="WV50" s="144"/>
      <c r="WW50" s="144"/>
      <c r="WX50" s="144"/>
      <c r="WY50" s="144"/>
      <c r="WZ50" s="144"/>
      <c r="XA50" s="144"/>
      <c r="XB50" s="144"/>
      <c r="XC50" s="144"/>
      <c r="XD50" s="144"/>
      <c r="XE50" s="144"/>
      <c r="XF50" s="144"/>
      <c r="XG50" s="144"/>
      <c r="XH50" s="144"/>
      <c r="XI50" s="144"/>
      <c r="XJ50" s="144"/>
      <c r="XK50" s="144"/>
      <c r="XL50" s="144"/>
      <c r="XM50" s="144"/>
      <c r="XN50" s="144"/>
      <c r="XO50" s="144"/>
      <c r="XP50" s="144"/>
      <c r="XQ50" s="144"/>
      <c r="XR50" s="144"/>
      <c r="XS50" s="144"/>
      <c r="XT50" s="144"/>
      <c r="XU50" s="144"/>
      <c r="XV50" s="144"/>
      <c r="XW50" s="144"/>
      <c r="XX50" s="144"/>
      <c r="XY50" s="144"/>
      <c r="XZ50" s="144"/>
      <c r="YA50" s="144"/>
      <c r="YB50" s="144"/>
      <c r="YC50" s="144"/>
      <c r="YD50" s="144"/>
      <c r="YE50" s="144"/>
      <c r="YF50" s="144"/>
      <c r="YG50" s="144"/>
      <c r="YH50" s="144"/>
      <c r="YI50" s="144"/>
      <c r="YJ50" s="144"/>
      <c r="YK50" s="144"/>
      <c r="YL50" s="144"/>
      <c r="YM50" s="144"/>
      <c r="YN50" s="144"/>
      <c r="YO50" s="144"/>
      <c r="YP50" s="144"/>
      <c r="YQ50" s="144"/>
      <c r="YR50" s="144"/>
      <c r="YS50" s="144"/>
      <c r="YT50" s="144"/>
      <c r="YU50" s="144"/>
      <c r="YV50" s="144"/>
      <c r="YW50" s="144"/>
      <c r="YX50" s="144"/>
      <c r="YY50" s="144"/>
      <c r="YZ50" s="144"/>
      <c r="ZA50" s="144"/>
      <c r="ZB50" s="144"/>
      <c r="ZC50" s="144"/>
      <c r="ZD50" s="144"/>
      <c r="ZE50" s="144"/>
      <c r="ZF50" s="144"/>
      <c r="ZG50" s="144"/>
      <c r="ZH50" s="144"/>
      <c r="ZI50" s="144"/>
      <c r="ZJ50" s="144"/>
      <c r="ZK50" s="144"/>
      <c r="ZL50" s="144"/>
      <c r="ZM50" s="144"/>
      <c r="ZN50" s="144"/>
      <c r="ZO50" s="144"/>
      <c r="ZP50" s="144"/>
      <c r="ZQ50" s="144"/>
      <c r="ZR50" s="144"/>
      <c r="ZS50" s="144"/>
      <c r="ZT50" s="144"/>
      <c r="ZU50" s="144"/>
      <c r="ZV50" s="144"/>
      <c r="ZW50" s="144"/>
      <c r="ZX50" s="144"/>
      <c r="ZY50" s="144"/>
      <c r="ZZ50" s="144"/>
      <c r="AAA50" s="144"/>
      <c r="AAB50" s="144"/>
      <c r="AAC50" s="144"/>
      <c r="AAD50" s="144"/>
      <c r="AAE50" s="144"/>
      <c r="AAF50" s="144"/>
      <c r="AAG50" s="144"/>
      <c r="AAH50" s="144"/>
      <c r="AAI50" s="144"/>
      <c r="AAJ50" s="144"/>
      <c r="AAK50" s="144"/>
      <c r="AAL50" s="144"/>
      <c r="AAM50" s="144"/>
      <c r="AAN50" s="144"/>
      <c r="AAO50" s="144"/>
      <c r="AAP50" s="144"/>
      <c r="AAQ50" s="144"/>
      <c r="AAR50" s="144"/>
      <c r="AAS50" s="144"/>
      <c r="AAT50" s="144"/>
      <c r="AAU50" s="144"/>
      <c r="AAV50" s="144"/>
      <c r="AAW50" s="144"/>
      <c r="AAX50" s="144"/>
      <c r="AAY50" s="144"/>
      <c r="AAZ50" s="144"/>
      <c r="ABA50" s="144"/>
      <c r="ABB50" s="144"/>
      <c r="ABC50" s="144"/>
      <c r="ABD50" s="144"/>
      <c r="ABE50" s="144"/>
      <c r="ABF50" s="144"/>
      <c r="ABG50" s="144"/>
      <c r="ABH50" s="144"/>
      <c r="ABI50" s="144"/>
      <c r="ABJ50" s="144"/>
      <c r="ABK50" s="144"/>
      <c r="ABL50" s="144"/>
      <c r="ABM50" s="144"/>
      <c r="ABN50" s="144"/>
      <c r="ABO50" s="144"/>
      <c r="ABP50" s="144"/>
      <c r="ABQ50" s="144"/>
      <c r="ABR50" s="144"/>
      <c r="ABS50" s="144"/>
      <c r="ABT50" s="144"/>
      <c r="ABU50" s="144"/>
      <c r="ABV50" s="144"/>
      <c r="ABW50" s="144"/>
      <c r="ABX50" s="144"/>
      <c r="ABY50" s="144"/>
      <c r="ABZ50" s="144"/>
      <c r="ACA50" s="144"/>
      <c r="ACB50" s="144"/>
      <c r="ACC50" s="144"/>
      <c r="ACD50" s="144"/>
      <c r="ACE50" s="144"/>
      <c r="ACF50" s="144"/>
      <c r="ACG50" s="144"/>
      <c r="ACH50" s="144"/>
      <c r="ACI50" s="144"/>
      <c r="ACJ50" s="144"/>
      <c r="ACK50" s="144"/>
      <c r="ACL50" s="144"/>
      <c r="ACM50" s="144"/>
      <c r="ACN50" s="144"/>
      <c r="ACO50" s="144"/>
      <c r="ACP50" s="144"/>
      <c r="ACQ50" s="144"/>
      <c r="ACR50" s="144"/>
      <c r="ACS50" s="144"/>
      <c r="ACT50" s="144"/>
      <c r="ACU50" s="144"/>
      <c r="ACV50" s="144"/>
      <c r="ACW50" s="144"/>
      <c r="ACX50" s="144"/>
      <c r="ACY50" s="144"/>
      <c r="ACZ50" s="144"/>
      <c r="ADA50" s="144"/>
      <c r="ADB50" s="144"/>
      <c r="ADC50" s="144"/>
      <c r="ADD50" s="144"/>
      <c r="ADE50" s="144"/>
      <c r="ADF50" s="144"/>
      <c r="ADG50" s="144"/>
      <c r="ADH50" s="144"/>
      <c r="ADI50" s="144"/>
      <c r="ADJ50" s="144"/>
      <c r="ADK50" s="144"/>
      <c r="ADL50" s="144"/>
      <c r="ADM50" s="144"/>
      <c r="ADN50" s="144"/>
      <c r="ADO50" s="144"/>
      <c r="ADP50" s="144"/>
      <c r="ADQ50" s="144"/>
      <c r="ADR50" s="144"/>
      <c r="ADS50" s="144"/>
      <c r="ADT50" s="144"/>
      <c r="ADU50" s="144"/>
      <c r="ADV50" s="144"/>
      <c r="ADW50" s="144"/>
      <c r="ADX50" s="144"/>
      <c r="ADY50" s="144"/>
      <c r="ADZ50" s="144"/>
      <c r="AEA50" s="144"/>
      <c r="AEB50" s="144"/>
      <c r="AEC50" s="144"/>
      <c r="AED50" s="144"/>
      <c r="AEE50" s="144"/>
      <c r="AEF50" s="144"/>
      <c r="AEG50" s="144"/>
      <c r="AEH50" s="144"/>
      <c r="AEI50" s="144"/>
      <c r="AEJ50" s="144"/>
      <c r="AEK50" s="144"/>
      <c r="AEL50" s="144"/>
      <c r="AEM50" s="144"/>
      <c r="AEN50" s="144"/>
      <c r="AEO50" s="144"/>
      <c r="AEP50" s="144"/>
      <c r="AEQ50" s="144"/>
      <c r="AER50" s="144"/>
      <c r="AES50" s="144"/>
      <c r="AET50" s="144"/>
      <c r="AEU50" s="144"/>
      <c r="AEV50" s="144"/>
      <c r="AEW50" s="144"/>
      <c r="AEX50" s="144"/>
      <c r="AEY50" s="144"/>
      <c r="AEZ50" s="144"/>
      <c r="AFA50" s="144"/>
      <c r="AFB50" s="144"/>
      <c r="AFC50" s="144"/>
      <c r="AFD50" s="144"/>
      <c r="AFE50" s="144"/>
      <c r="AFF50" s="144"/>
      <c r="AFG50" s="144"/>
      <c r="AFH50" s="144"/>
      <c r="AFI50" s="144"/>
      <c r="AFJ50" s="144"/>
      <c r="AFK50" s="144"/>
      <c r="AFL50" s="144"/>
      <c r="AFM50" s="144"/>
      <c r="AFN50" s="144"/>
      <c r="AFO50" s="144"/>
      <c r="AFP50" s="144"/>
      <c r="AFQ50" s="144"/>
      <c r="AFR50" s="144"/>
      <c r="AFS50" s="144"/>
      <c r="AFT50" s="144"/>
      <c r="AFU50" s="144"/>
      <c r="AFV50" s="144"/>
      <c r="AFW50" s="144"/>
      <c r="AFX50" s="144"/>
      <c r="AFY50" s="144"/>
      <c r="AFZ50" s="144"/>
      <c r="AGA50" s="144"/>
      <c r="AGB50" s="144"/>
      <c r="AGC50" s="144"/>
      <c r="AGD50" s="144"/>
      <c r="AGE50" s="144"/>
      <c r="AGF50" s="144"/>
      <c r="AGG50" s="144"/>
      <c r="AGH50" s="144"/>
      <c r="AGI50" s="144"/>
      <c r="AGJ50" s="144"/>
      <c r="AGK50" s="144"/>
      <c r="AGL50" s="144"/>
      <c r="AGM50" s="144"/>
      <c r="AGN50" s="144"/>
      <c r="AGO50" s="144"/>
      <c r="AGP50" s="144"/>
      <c r="AGQ50" s="144"/>
      <c r="AGR50" s="144"/>
      <c r="AGS50" s="144"/>
      <c r="AGT50" s="144"/>
      <c r="AGU50" s="144"/>
      <c r="AGV50" s="144"/>
      <c r="AGW50" s="144"/>
      <c r="AGX50" s="144"/>
      <c r="AGY50" s="144"/>
      <c r="AGZ50" s="144"/>
      <c r="AHA50" s="144"/>
      <c r="AHB50" s="144"/>
      <c r="AHC50" s="144"/>
      <c r="AHD50" s="144"/>
      <c r="AHE50" s="144"/>
      <c r="AHF50" s="144"/>
      <c r="AHG50" s="144"/>
      <c r="AHH50" s="144"/>
      <c r="AHI50" s="144"/>
      <c r="AHJ50" s="144"/>
      <c r="AHK50" s="144"/>
      <c r="AHL50" s="144"/>
      <c r="AHM50" s="144"/>
      <c r="AHN50" s="144"/>
      <c r="AHO50" s="144"/>
      <c r="AHP50" s="144"/>
      <c r="AHQ50" s="144"/>
      <c r="AHR50" s="144"/>
      <c r="AHS50" s="144"/>
      <c r="AHT50" s="144"/>
      <c r="AHU50" s="144"/>
      <c r="AHV50" s="144"/>
      <c r="AHW50" s="144"/>
      <c r="AHX50" s="144"/>
      <c r="AHY50" s="144"/>
      <c r="AHZ50" s="144"/>
      <c r="AIA50" s="144"/>
      <c r="AIB50" s="144"/>
      <c r="AIC50" s="144"/>
      <c r="AID50" s="144"/>
      <c r="AIE50" s="144"/>
      <c r="AIF50" s="144"/>
      <c r="AIG50" s="144"/>
      <c r="AIH50" s="144"/>
      <c r="AII50" s="144"/>
      <c r="AIJ50" s="144"/>
      <c r="AIK50" s="144"/>
      <c r="AIL50" s="144"/>
      <c r="AIM50" s="144"/>
      <c r="AIN50" s="144"/>
      <c r="AIO50" s="144"/>
      <c r="AIP50" s="144"/>
      <c r="AIQ50" s="144"/>
      <c r="AIR50" s="144"/>
      <c r="AIS50" s="144"/>
      <c r="AIT50" s="144"/>
      <c r="AIU50" s="144"/>
      <c r="AIV50" s="144"/>
      <c r="AIW50" s="144"/>
      <c r="AIX50" s="144"/>
      <c r="AIY50" s="144"/>
      <c r="AIZ50" s="144"/>
      <c r="AJA50" s="144"/>
      <c r="AJB50" s="144"/>
      <c r="AJC50" s="144"/>
      <c r="AJD50" s="144"/>
      <c r="AJE50" s="144"/>
      <c r="AJF50" s="144"/>
      <c r="AJG50" s="144"/>
      <c r="AJH50" s="144"/>
      <c r="AJI50" s="144"/>
      <c r="AJJ50" s="144"/>
      <c r="AJK50" s="144"/>
      <c r="AJL50" s="144"/>
      <c r="AJM50" s="144"/>
      <c r="AJN50" s="144"/>
      <c r="AJO50" s="144"/>
      <c r="AJP50" s="144"/>
      <c r="AJQ50" s="144"/>
      <c r="AJR50" s="144"/>
      <c r="AJS50" s="144"/>
      <c r="AJT50" s="144"/>
      <c r="AJU50" s="144"/>
      <c r="AJV50" s="144"/>
      <c r="AJW50" s="144"/>
      <c r="AJX50" s="144"/>
      <c r="AJY50" s="144"/>
      <c r="AJZ50" s="144"/>
      <c r="AKA50" s="144"/>
      <c r="AKB50" s="144"/>
      <c r="AKC50" s="144"/>
      <c r="AKD50" s="144"/>
      <c r="AKE50" s="144"/>
      <c r="AKF50" s="144"/>
      <c r="AKG50" s="144"/>
      <c r="AKH50" s="144"/>
      <c r="AKI50" s="144"/>
      <c r="AKJ50" s="144"/>
      <c r="AKK50" s="144"/>
      <c r="AKL50" s="144"/>
      <c r="AKM50" s="144"/>
      <c r="AKN50" s="144"/>
      <c r="AKO50" s="144"/>
      <c r="AKP50" s="144"/>
      <c r="AKQ50" s="144"/>
      <c r="AKR50" s="144"/>
      <c r="AKS50" s="144"/>
      <c r="AKT50" s="144"/>
      <c r="AKU50" s="144"/>
      <c r="AKV50" s="144"/>
      <c r="AKW50" s="144"/>
      <c r="AKX50" s="144"/>
      <c r="AKY50" s="144"/>
      <c r="AKZ50" s="144"/>
      <c r="ALA50" s="144"/>
      <c r="ALB50" s="144"/>
      <c r="ALC50" s="144"/>
      <c r="ALD50" s="144"/>
      <c r="ALE50" s="144"/>
      <c r="ALF50" s="144"/>
      <c r="ALG50" s="144"/>
      <c r="ALH50" s="144"/>
      <c r="ALI50" s="144"/>
      <c r="ALJ50" s="144"/>
      <c r="ALK50" s="144"/>
      <c r="ALL50" s="144"/>
      <c r="ALM50" s="144"/>
      <c r="ALN50" s="144"/>
      <c r="ALO50" s="144"/>
      <c r="ALP50" s="144"/>
      <c r="ALQ50" s="144"/>
      <c r="ALR50" s="144"/>
      <c r="ALS50" s="144"/>
      <c r="ALT50" s="144"/>
      <c r="ALU50" s="144"/>
      <c r="ALV50" s="144"/>
      <c r="ALW50" s="144"/>
      <c r="ALX50" s="144"/>
      <c r="ALY50" s="144"/>
      <c r="ALZ50" s="144"/>
      <c r="AMA50" s="144"/>
      <c r="AMB50" s="144"/>
      <c r="AMC50" s="144"/>
      <c r="AMD50" s="144"/>
      <c r="AME50" s="144"/>
      <c r="AMF50" s="144"/>
      <c r="AMG50" s="144"/>
      <c r="AMH50" s="144"/>
      <c r="AMI50" s="144"/>
      <c r="AMJ50" s="144"/>
    </row>
    <row r="51" ht="24" spans="1:8">
      <c r="A51" s="91" t="s">
        <v>78</v>
      </c>
      <c r="B51" s="110" t="s">
        <v>79</v>
      </c>
      <c r="C51" s="93" t="s">
        <v>80</v>
      </c>
      <c r="D51" s="94" t="s">
        <v>24</v>
      </c>
      <c r="E51" s="95">
        <f>E22+E27+E40+E45</f>
        <v>13618.06</v>
      </c>
      <c r="F51" s="95">
        <v>0.17</v>
      </c>
      <c r="G51" s="95">
        <f>F51*1.25</f>
        <v>0.2125</v>
      </c>
      <c r="H51" s="96">
        <f>IF(ISBLANK(B51)," ",E51*G51)</f>
        <v>2893.83775</v>
      </c>
    </row>
    <row r="52" spans="1:8">
      <c r="A52" s="124"/>
      <c r="B52" s="125"/>
      <c r="E52" s="126"/>
      <c r="F52" s="127" t="s">
        <v>25</v>
      </c>
      <c r="G52" s="128"/>
      <c r="H52" s="129">
        <f>SUM(H51)</f>
        <v>2893.83775</v>
      </c>
    </row>
    <row r="53" spans="1:8">
      <c r="A53" s="130"/>
      <c r="B53" s="130"/>
      <c r="C53" s="130"/>
      <c r="D53" s="130"/>
      <c r="E53" s="130"/>
      <c r="F53" s="130"/>
      <c r="G53" s="130"/>
      <c r="H53" s="130"/>
    </row>
    <row r="54" spans="2:8">
      <c r="B54" s="125"/>
      <c r="E54" s="126"/>
      <c r="F54" s="131" t="s">
        <v>81</v>
      </c>
      <c r="G54" s="132">
        <v>0.25</v>
      </c>
      <c r="H54" s="133" t="s">
        <v>82</v>
      </c>
    </row>
    <row r="55" s="32" customFormat="1" ht="15" spans="6:8">
      <c r="F55" s="134" t="s">
        <v>83</v>
      </c>
      <c r="G55" s="134"/>
      <c r="H55" s="135">
        <f>H15+H19+H50</f>
        <v>1057807.97063</v>
      </c>
    </row>
    <row r="56" s="30" customFormat="1" ht="15.75" customHeight="1" spans="1:8">
      <c r="A56" s="136"/>
      <c r="B56" s="136"/>
      <c r="C56" s="136"/>
      <c r="D56" s="136"/>
      <c r="E56" s="136"/>
      <c r="F56" s="136"/>
      <c r="G56" s="136"/>
      <c r="H56" s="136"/>
    </row>
    <row r="57" s="30" customFormat="1" ht="15.75" customHeight="1" spans="1:8">
      <c r="A57" s="136"/>
      <c r="B57" s="136"/>
      <c r="C57" s="136"/>
      <c r="D57" s="136"/>
      <c r="E57" s="136"/>
      <c r="F57" s="136"/>
      <c r="G57" s="136"/>
      <c r="H57" s="136"/>
    </row>
    <row r="58" s="30" customFormat="1" ht="31.5" customHeight="1" spans="1:8">
      <c r="A58" s="136"/>
      <c r="B58" s="136"/>
      <c r="C58" s="136"/>
      <c r="D58" s="136"/>
      <c r="E58" s="136"/>
      <c r="F58" s="136"/>
      <c r="G58" s="136"/>
      <c r="H58" s="136"/>
    </row>
    <row r="59" s="30" customFormat="1" ht="31.5" customHeight="1" spans="1:8">
      <c r="A59" s="136"/>
      <c r="B59" s="136"/>
      <c r="C59" s="136"/>
      <c r="D59" s="136"/>
      <c r="E59" s="136"/>
      <c r="F59" s="136"/>
      <c r="G59" s="136"/>
      <c r="H59" s="136"/>
    </row>
    <row r="60" s="30" customFormat="1" ht="31.5" customHeight="1" spans="1:8">
      <c r="A60" s="33"/>
      <c r="B60" s="137"/>
      <c r="C60" s="138"/>
      <c r="D60" s="139"/>
      <c r="E60" s="140"/>
      <c r="F60" s="140"/>
      <c r="G60" s="140"/>
      <c r="H60" s="140"/>
    </row>
    <row r="61" s="30" customFormat="1" ht="31.5" customHeight="1" spans="1:8">
      <c r="A61" s="33"/>
      <c r="B61" s="137"/>
      <c r="C61" s="138"/>
      <c r="D61" s="139"/>
      <c r="E61" s="140"/>
      <c r="F61" s="140"/>
      <c r="G61" s="140"/>
      <c r="H61" s="140"/>
    </row>
    <row r="62" s="30" customFormat="1" ht="31.5" customHeight="1" spans="1:8">
      <c r="A62" s="33"/>
      <c r="B62" s="137"/>
      <c r="C62" s="138"/>
      <c r="D62" s="139"/>
      <c r="E62" s="140"/>
      <c r="F62" s="140"/>
      <c r="G62" s="140"/>
      <c r="H62" s="140"/>
    </row>
    <row r="63" s="30" customFormat="1" ht="31.5" customHeight="1" spans="1:8">
      <c r="A63" s="33"/>
      <c r="B63" s="137"/>
      <c r="C63" s="138"/>
      <c r="D63" s="139"/>
      <c r="E63" s="140"/>
      <c r="F63" s="140"/>
      <c r="G63" s="140"/>
      <c r="H63" s="140"/>
    </row>
    <row r="64" s="30" customFormat="1" ht="31.5" customHeight="1" spans="1:8">
      <c r="A64" s="33"/>
      <c r="B64" s="137"/>
      <c r="C64" s="138"/>
      <c r="D64" s="139"/>
      <c r="E64" s="140"/>
      <c r="F64" s="140"/>
      <c r="G64" s="140"/>
      <c r="H64" s="140"/>
    </row>
    <row r="65" s="30" customFormat="1" ht="31.5" customHeight="1" spans="1:8">
      <c r="A65" s="33"/>
      <c r="B65" s="137"/>
      <c r="C65" s="138"/>
      <c r="D65" s="139"/>
      <c r="E65" s="140"/>
      <c r="F65" s="140"/>
      <c r="G65" s="140"/>
      <c r="H65" s="140"/>
    </row>
    <row r="66" s="30" customFormat="1" ht="31.5" customHeight="1" spans="1:8">
      <c r="A66" s="33"/>
      <c r="B66" s="137"/>
      <c r="C66" s="138"/>
      <c r="D66" s="139"/>
      <c r="E66" s="140"/>
      <c r="F66" s="140"/>
      <c r="G66" s="140"/>
      <c r="H66" s="140"/>
    </row>
    <row r="67" s="30" customFormat="1" ht="31.5" customHeight="1" spans="1:8">
      <c r="A67" s="33"/>
      <c r="B67" s="137"/>
      <c r="C67" s="138"/>
      <c r="D67" s="139"/>
      <c r="E67" s="140"/>
      <c r="F67" s="140"/>
      <c r="G67" s="140"/>
      <c r="H67" s="140"/>
    </row>
    <row r="68" s="30" customFormat="1" ht="31.5" customHeight="1" spans="1:8">
      <c r="A68" s="33"/>
      <c r="B68" s="137"/>
      <c r="C68" s="138"/>
      <c r="D68" s="139"/>
      <c r="E68" s="140"/>
      <c r="F68" s="140"/>
      <c r="G68" s="140"/>
      <c r="H68" s="140"/>
    </row>
    <row r="69" s="30" customFormat="1" ht="31.5" customHeight="1" spans="1:8">
      <c r="A69" s="33"/>
      <c r="B69" s="137"/>
      <c r="C69" s="138"/>
      <c r="D69" s="139"/>
      <c r="E69" s="140"/>
      <c r="F69" s="140"/>
      <c r="G69" s="140"/>
      <c r="H69" s="140"/>
    </row>
    <row r="70" s="30" customFormat="1" ht="31.5" customHeight="1" spans="1:8">
      <c r="A70" s="33"/>
      <c r="B70" s="137"/>
      <c r="C70" s="138"/>
      <c r="D70" s="139"/>
      <c r="E70" s="140"/>
      <c r="F70" s="140"/>
      <c r="G70" s="140"/>
      <c r="H70" s="140"/>
    </row>
    <row r="71" s="30" customFormat="1" ht="31.5" customHeight="1" spans="1:8">
      <c r="A71" s="33"/>
      <c r="B71" s="137"/>
      <c r="C71" s="138"/>
      <c r="D71" s="139"/>
      <c r="E71" s="140"/>
      <c r="F71" s="140"/>
      <c r="G71" s="140"/>
      <c r="H71" s="140"/>
    </row>
    <row r="72" s="30" customFormat="1" ht="31.5" customHeight="1" spans="1:8">
      <c r="A72" s="33"/>
      <c r="B72" s="137"/>
      <c r="C72" s="138"/>
      <c r="D72" s="139"/>
      <c r="E72" s="140"/>
      <c r="F72" s="140"/>
      <c r="G72" s="140"/>
      <c r="H72" s="140"/>
    </row>
    <row r="73" s="30" customFormat="1" ht="31.5" customHeight="1" spans="1:8">
      <c r="A73" s="33"/>
      <c r="B73" s="137"/>
      <c r="C73" s="138"/>
      <c r="D73" s="139"/>
      <c r="E73" s="140"/>
      <c r="F73" s="140"/>
      <c r="G73" s="140"/>
      <c r="H73" s="140"/>
    </row>
    <row r="74" s="30" customFormat="1" ht="31.5" customHeight="1" spans="1:8">
      <c r="A74" s="33"/>
      <c r="B74" s="137"/>
      <c r="C74" s="138"/>
      <c r="D74" s="139"/>
      <c r="E74" s="140"/>
      <c r="F74" s="140"/>
      <c r="G74" s="140"/>
      <c r="H74" s="140"/>
    </row>
    <row r="75" s="30" customFormat="1" ht="31.5" customHeight="1" spans="1:8">
      <c r="A75" s="33"/>
      <c r="B75" s="137"/>
      <c r="C75" s="138"/>
      <c r="D75" s="139"/>
      <c r="E75" s="140"/>
      <c r="F75" s="140"/>
      <c r="G75" s="140"/>
      <c r="H75" s="140"/>
    </row>
    <row r="76" s="30" customFormat="1" ht="31.5" customHeight="1" spans="1:8">
      <c r="A76" s="33"/>
      <c r="B76" s="137"/>
      <c r="C76" s="138"/>
      <c r="D76" s="139"/>
      <c r="E76" s="140"/>
      <c r="F76" s="140"/>
      <c r="G76" s="140"/>
      <c r="H76" s="140"/>
    </row>
    <row r="77" s="30" customFormat="1" ht="31.5" customHeight="1" spans="1:8">
      <c r="A77" s="33"/>
      <c r="B77" s="137"/>
      <c r="C77" s="138"/>
      <c r="D77" s="139"/>
      <c r="E77" s="140"/>
      <c r="F77" s="140"/>
      <c r="G77" s="140"/>
      <c r="H77" s="140"/>
    </row>
    <row r="78" s="30" customFormat="1" ht="31.5" customHeight="1" spans="1:8">
      <c r="A78" s="33"/>
      <c r="B78" s="137"/>
      <c r="C78" s="138"/>
      <c r="D78" s="139"/>
      <c r="E78" s="140"/>
      <c r="F78" s="140"/>
      <c r="G78" s="140"/>
      <c r="H78" s="140"/>
    </row>
    <row r="79" s="30" customFormat="1" ht="31.5" customHeight="1" spans="1:8">
      <c r="A79" s="33"/>
      <c r="B79" s="137"/>
      <c r="C79" s="138"/>
      <c r="D79" s="139"/>
      <c r="E79" s="140"/>
      <c r="F79" s="140"/>
      <c r="G79" s="140"/>
      <c r="H79" s="140"/>
    </row>
    <row r="80" s="30" customFormat="1" ht="31.5" customHeight="1" spans="1:8">
      <c r="A80" s="33"/>
      <c r="B80" s="137"/>
      <c r="C80" s="138"/>
      <c r="D80" s="139"/>
      <c r="E80" s="140"/>
      <c r="F80" s="140"/>
      <c r="G80" s="140"/>
      <c r="H80" s="140"/>
    </row>
    <row r="81" s="30" customFormat="1" ht="31.5" customHeight="1" spans="1:8">
      <c r="A81" s="33"/>
      <c r="B81" s="137"/>
      <c r="C81" s="138"/>
      <c r="D81" s="139"/>
      <c r="E81" s="140"/>
      <c r="F81" s="140"/>
      <c r="G81" s="140"/>
      <c r="H81" s="140"/>
    </row>
    <row r="82" s="30" customFormat="1" ht="31.5" customHeight="1" spans="1:8">
      <c r="A82" s="33"/>
      <c r="B82" s="137"/>
      <c r="C82" s="138"/>
      <c r="D82" s="139"/>
      <c r="E82" s="140"/>
      <c r="F82" s="140"/>
      <c r="G82" s="140"/>
      <c r="H82" s="140"/>
    </row>
    <row r="83" s="30" customFormat="1" ht="31.5" customHeight="1" spans="1:8">
      <c r="A83" s="33"/>
      <c r="B83" s="137"/>
      <c r="C83" s="138"/>
      <c r="D83" s="139"/>
      <c r="E83" s="140"/>
      <c r="F83" s="140"/>
      <c r="G83" s="140"/>
      <c r="H83" s="140"/>
    </row>
    <row r="84" s="30" customFormat="1" ht="31.5" customHeight="1" spans="1:8">
      <c r="A84" s="33"/>
      <c r="B84" s="137"/>
      <c r="C84" s="138"/>
      <c r="D84" s="139"/>
      <c r="E84" s="140"/>
      <c r="F84" s="140"/>
      <c r="G84" s="140"/>
      <c r="H84" s="140"/>
    </row>
    <row r="85" s="30" customFormat="1" ht="31.5" customHeight="1" spans="1:8">
      <c r="A85" s="33"/>
      <c r="B85" s="137"/>
      <c r="C85" s="138"/>
      <c r="D85" s="139"/>
      <c r="E85" s="140"/>
      <c r="F85" s="140"/>
      <c r="G85" s="140"/>
      <c r="H85" s="140"/>
    </row>
    <row r="86" s="30" customFormat="1" ht="31.5" customHeight="1" spans="1:8">
      <c r="A86" s="33"/>
      <c r="B86" s="137"/>
      <c r="C86" s="138"/>
      <c r="D86" s="139"/>
      <c r="E86" s="140"/>
      <c r="F86" s="140"/>
      <c r="G86" s="140"/>
      <c r="H86" s="140"/>
    </row>
    <row r="87" s="30" customFormat="1" ht="31.5" customHeight="1" spans="1:8">
      <c r="A87" s="33"/>
      <c r="B87" s="137"/>
      <c r="C87" s="138"/>
      <c r="D87" s="139"/>
      <c r="E87" s="140"/>
      <c r="F87" s="140"/>
      <c r="G87" s="140"/>
      <c r="H87" s="140"/>
    </row>
    <row r="88" s="30" customFormat="1" ht="31.5" customHeight="1" spans="1:8">
      <c r="A88" s="33"/>
      <c r="B88" s="137"/>
      <c r="C88" s="138"/>
      <c r="D88" s="139"/>
      <c r="E88" s="140"/>
      <c r="F88" s="140"/>
      <c r="G88" s="140"/>
      <c r="H88" s="140"/>
    </row>
    <row r="89" s="30" customFormat="1" ht="31.5" customHeight="1" spans="1:8">
      <c r="A89" s="33"/>
      <c r="B89" s="137"/>
      <c r="C89" s="138"/>
      <c r="D89" s="139"/>
      <c r="E89" s="140"/>
      <c r="F89" s="140"/>
      <c r="G89" s="140"/>
      <c r="H89" s="140"/>
    </row>
    <row r="90" s="30" customFormat="1" ht="31.5" customHeight="1" spans="1:8">
      <c r="A90" s="33"/>
      <c r="B90" s="137"/>
      <c r="C90" s="138"/>
      <c r="D90" s="139"/>
      <c r="E90" s="140"/>
      <c r="F90" s="140"/>
      <c r="G90" s="140"/>
      <c r="H90" s="140"/>
    </row>
    <row r="91" s="30" customFormat="1" ht="31.5" customHeight="1" spans="1:8">
      <c r="A91" s="33"/>
      <c r="B91" s="137"/>
      <c r="C91" s="138"/>
      <c r="D91" s="139"/>
      <c r="E91" s="140"/>
      <c r="F91" s="140"/>
      <c r="G91" s="140"/>
      <c r="H91" s="140"/>
    </row>
    <row r="92" s="30" customFormat="1" ht="31.5" customHeight="1" spans="1:8">
      <c r="A92" s="33"/>
      <c r="B92" s="137"/>
      <c r="C92" s="138"/>
      <c r="D92" s="139"/>
      <c r="E92" s="140"/>
      <c r="F92" s="140"/>
      <c r="G92" s="140"/>
      <c r="H92" s="140"/>
    </row>
    <row r="93" s="30" customFormat="1" ht="31.5" customHeight="1" spans="1:8">
      <c r="A93" s="33"/>
      <c r="B93" s="137"/>
      <c r="C93" s="138"/>
      <c r="D93" s="139"/>
      <c r="E93" s="140"/>
      <c r="F93" s="140"/>
      <c r="G93" s="140"/>
      <c r="H93" s="140"/>
    </row>
    <row r="94" s="30" customFormat="1" ht="31.5" customHeight="1" spans="1:8">
      <c r="A94" s="33"/>
      <c r="B94" s="137"/>
      <c r="C94" s="138"/>
      <c r="D94" s="139"/>
      <c r="E94" s="140"/>
      <c r="F94" s="140"/>
      <c r="G94" s="140"/>
      <c r="H94" s="140"/>
    </row>
    <row r="95" s="30" customFormat="1" ht="31.5" customHeight="1" spans="1:8">
      <c r="A95" s="33"/>
      <c r="B95" s="137"/>
      <c r="C95" s="138"/>
      <c r="D95" s="139"/>
      <c r="E95" s="140"/>
      <c r="F95" s="140"/>
      <c r="G95" s="140"/>
      <c r="H95" s="140"/>
    </row>
    <row r="96" s="30" customFormat="1" ht="31.5" customHeight="1" spans="1:8">
      <c r="A96" s="33"/>
      <c r="B96" s="137"/>
      <c r="C96" s="138"/>
      <c r="D96" s="139"/>
      <c r="E96" s="140"/>
      <c r="F96" s="140"/>
      <c r="G96" s="140"/>
      <c r="H96" s="140"/>
    </row>
    <row r="97" s="30" customFormat="1" ht="31.5" customHeight="1" spans="1:8">
      <c r="A97" s="33"/>
      <c r="B97" s="137"/>
      <c r="C97" s="138"/>
      <c r="D97" s="139"/>
      <c r="E97" s="140"/>
      <c r="F97" s="140"/>
      <c r="G97" s="140"/>
      <c r="H97" s="140"/>
    </row>
    <row r="98" s="30" customFormat="1" ht="31.5" customHeight="1" spans="1:8">
      <c r="A98" s="33"/>
      <c r="B98" s="137"/>
      <c r="C98" s="138"/>
      <c r="D98" s="139"/>
      <c r="E98" s="140"/>
      <c r="F98" s="140"/>
      <c r="G98" s="140"/>
      <c r="H98" s="140"/>
    </row>
    <row r="99" s="30" customFormat="1" ht="31.5" customHeight="1" spans="1:8">
      <c r="A99" s="33"/>
      <c r="B99" s="137"/>
      <c r="C99" s="138"/>
      <c r="D99" s="139"/>
      <c r="E99" s="140"/>
      <c r="F99" s="140"/>
      <c r="G99" s="140"/>
      <c r="H99" s="140"/>
    </row>
    <row r="100" s="30" customFormat="1" ht="31.5" customHeight="1" spans="1:8">
      <c r="A100" s="33"/>
      <c r="B100" s="137"/>
      <c r="C100" s="138"/>
      <c r="D100" s="139"/>
      <c r="E100" s="140"/>
      <c r="F100" s="140"/>
      <c r="G100" s="140"/>
      <c r="H100" s="140"/>
    </row>
    <row r="101" s="30" customFormat="1" ht="31.5" customHeight="1" spans="1:8">
      <c r="A101" s="33"/>
      <c r="B101" s="137"/>
      <c r="C101" s="138"/>
      <c r="D101" s="139"/>
      <c r="E101" s="140"/>
      <c r="F101" s="140"/>
      <c r="G101" s="140"/>
      <c r="H101" s="140"/>
    </row>
    <row r="102" s="30" customFormat="1" ht="31.5" customHeight="1" spans="1:8">
      <c r="A102" s="33"/>
      <c r="B102" s="137"/>
      <c r="C102" s="138"/>
      <c r="D102" s="139"/>
      <c r="E102" s="140"/>
      <c r="F102" s="140"/>
      <c r="G102" s="140"/>
      <c r="H102" s="140"/>
    </row>
    <row r="103" s="30" customFormat="1" ht="31.5" customHeight="1" spans="1:8">
      <c r="A103" s="33"/>
      <c r="B103" s="137"/>
      <c r="C103" s="138"/>
      <c r="D103" s="139"/>
      <c r="E103" s="140"/>
      <c r="F103" s="140"/>
      <c r="G103" s="140"/>
      <c r="H103" s="140"/>
    </row>
    <row r="104" s="30" customFormat="1" ht="31.5" customHeight="1" spans="1:8">
      <c r="A104" s="33"/>
      <c r="B104" s="137"/>
      <c r="C104" s="138"/>
      <c r="D104" s="139"/>
      <c r="E104" s="140"/>
      <c r="F104" s="140"/>
      <c r="G104" s="140"/>
      <c r="H104" s="140"/>
    </row>
    <row r="105" s="30" customFormat="1" ht="31.5" customHeight="1" spans="1:8">
      <c r="A105" s="33"/>
      <c r="B105" s="137"/>
      <c r="C105" s="138"/>
      <c r="D105" s="139"/>
      <c r="E105" s="140"/>
      <c r="F105" s="140"/>
      <c r="G105" s="140"/>
      <c r="H105" s="140"/>
    </row>
    <row r="106" s="30" customFormat="1" ht="31.5" customHeight="1" spans="1:8">
      <c r="A106" s="33"/>
      <c r="B106" s="137"/>
      <c r="C106" s="138"/>
      <c r="D106" s="139"/>
      <c r="E106" s="140"/>
      <c r="F106" s="140"/>
      <c r="G106" s="140"/>
      <c r="H106" s="140"/>
    </row>
    <row r="107" s="30" customFormat="1" ht="31.5" customHeight="1" spans="1:8">
      <c r="A107" s="33"/>
      <c r="B107" s="137"/>
      <c r="C107" s="138"/>
      <c r="D107" s="139"/>
      <c r="E107" s="140"/>
      <c r="F107" s="140"/>
      <c r="G107" s="140"/>
      <c r="H107" s="140"/>
    </row>
    <row r="108" s="30" customFormat="1" ht="31.5" customHeight="1" spans="1:8">
      <c r="A108" s="33"/>
      <c r="B108" s="137"/>
      <c r="C108" s="138"/>
      <c r="D108" s="139"/>
      <c r="E108" s="140"/>
      <c r="F108" s="140"/>
      <c r="G108" s="140"/>
      <c r="H108" s="140"/>
    </row>
    <row r="109" s="30" customFormat="1" ht="31.5" customHeight="1" spans="1:8">
      <c r="A109" s="33"/>
      <c r="B109" s="137"/>
      <c r="C109" s="138"/>
      <c r="D109" s="139"/>
      <c r="E109" s="140"/>
      <c r="F109" s="140"/>
      <c r="G109" s="140"/>
      <c r="H109" s="140"/>
    </row>
    <row r="110" s="30" customFormat="1" ht="31.5" customHeight="1" spans="1:8">
      <c r="A110" s="33"/>
      <c r="B110" s="137"/>
      <c r="C110" s="138"/>
      <c r="D110" s="139"/>
      <c r="E110" s="140"/>
      <c r="F110" s="140"/>
      <c r="G110" s="140"/>
      <c r="H110" s="140"/>
    </row>
    <row r="111" s="30" customFormat="1" ht="31.5" customHeight="1" spans="1:8">
      <c r="A111" s="33"/>
      <c r="B111" s="137"/>
      <c r="C111" s="138"/>
      <c r="D111" s="139"/>
      <c r="E111" s="140"/>
      <c r="F111" s="140"/>
      <c r="G111" s="140"/>
      <c r="H111" s="140"/>
    </row>
    <row r="112" s="30" customFormat="1" ht="31.5" customHeight="1" spans="1:8">
      <c r="A112" s="33"/>
      <c r="B112" s="137"/>
      <c r="C112" s="138"/>
      <c r="D112" s="139"/>
      <c r="E112" s="140"/>
      <c r="F112" s="140"/>
      <c r="G112" s="140"/>
      <c r="H112" s="140"/>
    </row>
    <row r="113" s="30" customFormat="1" ht="31.5" customHeight="1" spans="1:8">
      <c r="A113" s="33"/>
      <c r="B113" s="137"/>
      <c r="C113" s="138"/>
      <c r="D113" s="139"/>
      <c r="E113" s="140"/>
      <c r="F113" s="140"/>
      <c r="G113" s="140"/>
      <c r="H113" s="140"/>
    </row>
    <row r="114" s="30" customFormat="1" ht="31.5" customHeight="1" spans="1:8">
      <c r="A114" s="33"/>
      <c r="B114" s="137"/>
      <c r="C114" s="138"/>
      <c r="D114" s="139"/>
      <c r="E114" s="140"/>
      <c r="F114" s="140"/>
      <c r="G114" s="140"/>
      <c r="H114" s="140"/>
    </row>
    <row r="115" s="30" customFormat="1" ht="31.5" customHeight="1" spans="1:8">
      <c r="A115" s="33"/>
      <c r="B115" s="137"/>
      <c r="C115" s="138"/>
      <c r="D115" s="139"/>
      <c r="E115" s="140"/>
      <c r="F115" s="140"/>
      <c r="G115" s="140"/>
      <c r="H115" s="140"/>
    </row>
    <row r="116" s="30" customFormat="1" ht="31.5" customHeight="1" spans="1:8">
      <c r="A116" s="33"/>
      <c r="B116" s="137"/>
      <c r="C116" s="138"/>
      <c r="D116" s="139"/>
      <c r="E116" s="140"/>
      <c r="F116" s="140"/>
      <c r="G116" s="140"/>
      <c r="H116" s="140"/>
    </row>
    <row r="117" s="30" customFormat="1" ht="31.5" customHeight="1" spans="1:8">
      <c r="A117" s="33"/>
      <c r="B117" s="137"/>
      <c r="C117" s="138"/>
      <c r="D117" s="139"/>
      <c r="E117" s="140"/>
      <c r="F117" s="140"/>
      <c r="G117" s="140"/>
      <c r="H117" s="140"/>
    </row>
    <row r="118" s="30" customFormat="1" ht="31.5" customHeight="1" spans="1:8">
      <c r="A118" s="33"/>
      <c r="B118" s="137"/>
      <c r="C118" s="138"/>
      <c r="D118" s="139"/>
      <c r="E118" s="140"/>
      <c r="F118" s="140"/>
      <c r="G118" s="140"/>
      <c r="H118" s="140"/>
    </row>
    <row r="119" s="30" customFormat="1" ht="31.5" customHeight="1" spans="1:8">
      <c r="A119" s="33"/>
      <c r="B119" s="137"/>
      <c r="C119" s="138"/>
      <c r="D119" s="139"/>
      <c r="E119" s="140"/>
      <c r="F119" s="140"/>
      <c r="G119" s="140"/>
      <c r="H119" s="140"/>
    </row>
    <row r="120" s="30" customFormat="1" ht="31.5" customHeight="1" spans="1:8">
      <c r="A120" s="33"/>
      <c r="B120" s="137"/>
      <c r="C120" s="138"/>
      <c r="D120" s="139"/>
      <c r="E120" s="140"/>
      <c r="F120" s="140"/>
      <c r="G120" s="140"/>
      <c r="H120" s="140"/>
    </row>
    <row r="121" s="30" customFormat="1" ht="31.5" customHeight="1" spans="1:8">
      <c r="A121" s="33"/>
      <c r="B121" s="137"/>
      <c r="C121" s="138"/>
      <c r="D121" s="139"/>
      <c r="E121" s="140"/>
      <c r="F121" s="140"/>
      <c r="G121" s="140"/>
      <c r="H121" s="140"/>
    </row>
    <row r="122" s="30" customFormat="1" ht="31.5" customHeight="1" spans="1:8">
      <c r="A122" s="33"/>
      <c r="B122" s="137"/>
      <c r="C122" s="138"/>
      <c r="D122" s="139"/>
      <c r="E122" s="140"/>
      <c r="F122" s="140"/>
      <c r="G122" s="140"/>
      <c r="H122" s="140"/>
    </row>
    <row r="123" s="30" customFormat="1" ht="31.5" customHeight="1" spans="1:8">
      <c r="A123" s="33"/>
      <c r="B123" s="137"/>
      <c r="C123" s="138"/>
      <c r="D123" s="139"/>
      <c r="E123" s="140"/>
      <c r="F123" s="140"/>
      <c r="G123" s="140"/>
      <c r="H123" s="140"/>
    </row>
    <row r="124" s="30" customFormat="1" ht="31.5" customHeight="1" spans="1:8">
      <c r="A124" s="33"/>
      <c r="B124" s="137"/>
      <c r="C124" s="138"/>
      <c r="D124" s="139"/>
      <c r="E124" s="140"/>
      <c r="F124" s="140"/>
      <c r="G124" s="140"/>
      <c r="H124" s="140"/>
    </row>
    <row r="125" s="30" customFormat="1" ht="31.5" customHeight="1" spans="1:8">
      <c r="A125" s="33"/>
      <c r="B125" s="137"/>
      <c r="C125" s="138"/>
      <c r="D125" s="139"/>
      <c r="E125" s="140"/>
      <c r="F125" s="140"/>
      <c r="G125" s="140"/>
      <c r="H125" s="140"/>
    </row>
    <row r="126" s="30" customFormat="1" ht="31.5" customHeight="1" spans="1:8">
      <c r="A126" s="33"/>
      <c r="B126" s="137"/>
      <c r="C126" s="138"/>
      <c r="D126" s="139"/>
      <c r="E126" s="140"/>
      <c r="F126" s="140"/>
      <c r="G126" s="140"/>
      <c r="H126" s="140"/>
    </row>
    <row r="127" s="30" customFormat="1" ht="31.5" customHeight="1" spans="1:8">
      <c r="A127" s="33"/>
      <c r="B127" s="137"/>
      <c r="C127" s="138"/>
      <c r="D127" s="139"/>
      <c r="E127" s="140"/>
      <c r="F127" s="140"/>
      <c r="G127" s="140"/>
      <c r="H127" s="140"/>
    </row>
    <row r="128" s="30" customFormat="1" ht="31.5" customHeight="1" spans="1:8">
      <c r="A128" s="33"/>
      <c r="B128" s="137"/>
      <c r="C128" s="138"/>
      <c r="D128" s="139"/>
      <c r="E128" s="140"/>
      <c r="F128" s="140"/>
      <c r="G128" s="140"/>
      <c r="H128" s="140"/>
    </row>
    <row r="129" s="30" customFormat="1" ht="31.5" customHeight="1" spans="1:8">
      <c r="A129" s="33"/>
      <c r="B129" s="137"/>
      <c r="C129" s="138"/>
      <c r="D129" s="139"/>
      <c r="E129" s="140"/>
      <c r="F129" s="140"/>
      <c r="G129" s="140"/>
      <c r="H129" s="140"/>
    </row>
    <row r="130" s="30" customFormat="1" ht="31.5" customHeight="1" spans="1:8">
      <c r="A130" s="33"/>
      <c r="B130" s="137"/>
      <c r="C130" s="138"/>
      <c r="D130" s="139"/>
      <c r="E130" s="140"/>
      <c r="F130" s="140"/>
      <c r="G130" s="140"/>
      <c r="H130" s="140"/>
    </row>
    <row r="131" s="30" customFormat="1" ht="31.5" customHeight="1" spans="1:8">
      <c r="A131" s="33"/>
      <c r="B131" s="137"/>
      <c r="C131" s="138"/>
      <c r="D131" s="139"/>
      <c r="E131" s="140"/>
      <c r="F131" s="140"/>
      <c r="G131" s="140"/>
      <c r="H131" s="140"/>
    </row>
    <row r="132" s="30" customFormat="1" ht="31.5" customHeight="1" spans="1:8">
      <c r="A132" s="33"/>
      <c r="B132" s="137"/>
      <c r="C132" s="138"/>
      <c r="D132" s="139"/>
      <c r="E132" s="140"/>
      <c r="F132" s="140"/>
      <c r="G132" s="140"/>
      <c r="H132" s="140"/>
    </row>
    <row r="133" s="30" customFormat="1" ht="31.5" customHeight="1" spans="1:8">
      <c r="A133" s="33"/>
      <c r="B133" s="137"/>
      <c r="C133" s="138"/>
      <c r="D133" s="139"/>
      <c r="E133" s="140"/>
      <c r="F133" s="140"/>
      <c r="G133" s="140"/>
      <c r="H133" s="140"/>
    </row>
    <row r="134" s="30" customFormat="1" ht="31.5" customHeight="1" spans="1:8">
      <c r="A134" s="33"/>
      <c r="B134" s="137"/>
      <c r="C134" s="138"/>
      <c r="D134" s="139"/>
      <c r="E134" s="140"/>
      <c r="F134" s="140"/>
      <c r="G134" s="140"/>
      <c r="H134" s="140"/>
    </row>
    <row r="135" s="30" customFormat="1" ht="31.5" customHeight="1" spans="1:8">
      <c r="A135" s="33"/>
      <c r="B135" s="137"/>
      <c r="C135" s="138"/>
      <c r="D135" s="139"/>
      <c r="E135" s="140"/>
      <c r="F135" s="140"/>
      <c r="G135" s="140"/>
      <c r="H135" s="140"/>
    </row>
    <row r="136" s="30" customFormat="1" ht="31.5" customHeight="1" spans="1:8">
      <c r="A136" s="33"/>
      <c r="B136" s="137"/>
      <c r="C136" s="138"/>
      <c r="D136" s="139"/>
      <c r="E136" s="140"/>
      <c r="F136" s="140"/>
      <c r="G136" s="140"/>
      <c r="H136" s="140"/>
    </row>
    <row r="137" s="30" customFormat="1" ht="31.5" customHeight="1" spans="1:8">
      <c r="A137" s="33"/>
      <c r="B137" s="137"/>
      <c r="C137" s="138"/>
      <c r="D137" s="139"/>
      <c r="E137" s="140"/>
      <c r="F137" s="140"/>
      <c r="G137" s="140"/>
      <c r="H137" s="140"/>
    </row>
    <row r="138" s="30" customFormat="1" ht="31.5" customHeight="1" spans="1:8">
      <c r="A138" s="33"/>
      <c r="B138" s="137"/>
      <c r="C138" s="138"/>
      <c r="D138" s="139"/>
      <c r="E138" s="140"/>
      <c r="F138" s="140"/>
      <c r="G138" s="140"/>
      <c r="H138" s="140"/>
    </row>
    <row r="139" s="30" customFormat="1" ht="31.5" customHeight="1" spans="1:8">
      <c r="A139" s="33"/>
      <c r="B139" s="137"/>
      <c r="C139" s="138"/>
      <c r="D139" s="139"/>
      <c r="E139" s="140"/>
      <c r="F139" s="140"/>
      <c r="G139" s="140"/>
      <c r="H139" s="140"/>
    </row>
    <row r="140" s="30" customFormat="1" ht="31.5" customHeight="1" spans="1:8">
      <c r="A140" s="33"/>
      <c r="B140" s="137"/>
      <c r="C140" s="138"/>
      <c r="D140" s="139"/>
      <c r="E140" s="140"/>
      <c r="F140" s="140"/>
      <c r="G140" s="140"/>
      <c r="H140" s="140"/>
    </row>
    <row r="141" s="30" customFormat="1" ht="31.5" customHeight="1" spans="1:8">
      <c r="A141" s="33"/>
      <c r="B141" s="137"/>
      <c r="C141" s="138"/>
      <c r="D141" s="139"/>
      <c r="E141" s="140"/>
      <c r="F141" s="140"/>
      <c r="G141" s="140"/>
      <c r="H141" s="140"/>
    </row>
    <row r="142" s="30" customFormat="1" ht="31.5" customHeight="1" spans="1:8">
      <c r="A142" s="33"/>
      <c r="B142" s="137"/>
      <c r="C142" s="138"/>
      <c r="D142" s="139"/>
      <c r="E142" s="140"/>
      <c r="F142" s="140"/>
      <c r="G142" s="140"/>
      <c r="H142" s="140"/>
    </row>
    <row r="143" s="30" customFormat="1" ht="31.5" customHeight="1" spans="1:8">
      <c r="A143" s="33"/>
      <c r="B143" s="137"/>
      <c r="C143" s="138"/>
      <c r="D143" s="139"/>
      <c r="E143" s="140"/>
      <c r="F143" s="140"/>
      <c r="G143" s="140"/>
      <c r="H143" s="140"/>
    </row>
    <row r="144" s="30" customFormat="1" ht="31.5" customHeight="1" spans="1:8">
      <c r="A144" s="33"/>
      <c r="B144" s="137"/>
      <c r="C144" s="138"/>
      <c r="D144" s="139"/>
      <c r="E144" s="140"/>
      <c r="F144" s="140"/>
      <c r="G144" s="140"/>
      <c r="H144" s="140"/>
    </row>
    <row r="145" s="30" customFormat="1" ht="31.5" customHeight="1" spans="1:8">
      <c r="A145" s="33"/>
      <c r="B145" s="137"/>
      <c r="C145" s="138"/>
      <c r="D145" s="139"/>
      <c r="E145" s="140"/>
      <c r="F145" s="140"/>
      <c r="G145" s="140"/>
      <c r="H145" s="140"/>
    </row>
    <row r="146" s="30" customFormat="1" ht="31.5" customHeight="1" spans="1:8">
      <c r="A146" s="33"/>
      <c r="B146" s="137"/>
      <c r="C146" s="138"/>
      <c r="D146" s="139"/>
      <c r="E146" s="140"/>
      <c r="F146" s="140"/>
      <c r="G146" s="140"/>
      <c r="H146" s="140"/>
    </row>
    <row r="147" s="30" customFormat="1" ht="31.5" customHeight="1" spans="1:8">
      <c r="A147" s="33"/>
      <c r="B147" s="137"/>
      <c r="C147" s="138"/>
      <c r="D147" s="139"/>
      <c r="E147" s="140"/>
      <c r="F147" s="140"/>
      <c r="G147" s="140"/>
      <c r="H147" s="140"/>
    </row>
    <row r="148" s="30" customFormat="1" ht="31.5" customHeight="1" spans="1:8">
      <c r="A148" s="33"/>
      <c r="B148" s="137"/>
      <c r="C148" s="138"/>
      <c r="D148" s="139"/>
      <c r="E148" s="140"/>
      <c r="F148" s="140"/>
      <c r="G148" s="140"/>
      <c r="H148" s="140"/>
    </row>
    <row r="149" s="30" customFormat="1" ht="31.5" customHeight="1" spans="1:8">
      <c r="A149" s="33"/>
      <c r="B149" s="137"/>
      <c r="C149" s="138"/>
      <c r="D149" s="139"/>
      <c r="E149" s="140"/>
      <c r="F149" s="140"/>
      <c r="G149" s="140"/>
      <c r="H149" s="140"/>
    </row>
    <row r="150" s="30" customFormat="1" ht="31.5" customHeight="1" spans="1:8">
      <c r="A150" s="33"/>
      <c r="B150" s="137"/>
      <c r="C150" s="138"/>
      <c r="D150" s="139"/>
      <c r="E150" s="140"/>
      <c r="F150" s="140"/>
      <c r="G150" s="140"/>
      <c r="H150" s="140"/>
    </row>
    <row r="151" s="30" customFormat="1" ht="31.5" customHeight="1" spans="1:8">
      <c r="A151" s="33"/>
      <c r="B151" s="137"/>
      <c r="C151" s="138"/>
      <c r="D151" s="139"/>
      <c r="E151" s="140"/>
      <c r="F151" s="140"/>
      <c r="G151" s="140"/>
      <c r="H151" s="140"/>
    </row>
    <row r="152" s="30" customFormat="1" ht="31.5" customHeight="1" spans="1:8">
      <c r="A152" s="33"/>
      <c r="B152" s="137"/>
      <c r="C152" s="138"/>
      <c r="D152" s="139"/>
      <c r="E152" s="140"/>
      <c r="F152" s="140"/>
      <c r="G152" s="140"/>
      <c r="H152" s="140"/>
    </row>
    <row r="153" s="30" customFormat="1" ht="31.5" customHeight="1" spans="1:8">
      <c r="A153" s="33"/>
      <c r="B153" s="137"/>
      <c r="C153" s="138"/>
      <c r="D153" s="139"/>
      <c r="E153" s="140"/>
      <c r="F153" s="140"/>
      <c r="G153" s="140"/>
      <c r="H153" s="140"/>
    </row>
    <row r="154" s="30" customFormat="1" ht="31.5" customHeight="1" spans="1:8">
      <c r="A154" s="33"/>
      <c r="B154" s="137"/>
      <c r="C154" s="138"/>
      <c r="D154" s="139"/>
      <c r="E154" s="140"/>
      <c r="F154" s="140"/>
      <c r="G154" s="140"/>
      <c r="H154" s="140"/>
    </row>
    <row r="155" s="30" customFormat="1" ht="31.5" customHeight="1" spans="1:8">
      <c r="A155" s="33"/>
      <c r="B155" s="137"/>
      <c r="C155" s="138"/>
      <c r="D155" s="139"/>
      <c r="E155" s="140"/>
      <c r="F155" s="140"/>
      <c r="G155" s="140"/>
      <c r="H155" s="140"/>
    </row>
    <row r="156" s="30" customFormat="1" ht="31.5" customHeight="1" spans="1:8">
      <c r="A156" s="33"/>
      <c r="B156" s="137"/>
      <c r="C156" s="138"/>
      <c r="D156" s="139"/>
      <c r="E156" s="140"/>
      <c r="F156" s="140"/>
      <c r="G156" s="140"/>
      <c r="H156" s="140"/>
    </row>
    <row r="157" s="30" customFormat="1" ht="31.5" customHeight="1" spans="1:8">
      <c r="A157" s="33"/>
      <c r="B157" s="137"/>
      <c r="C157" s="138"/>
      <c r="D157" s="139"/>
      <c r="E157" s="140"/>
      <c r="F157" s="140"/>
      <c r="G157" s="140"/>
      <c r="H157" s="140"/>
    </row>
    <row r="158" s="30" customFormat="1" ht="31.5" customHeight="1" spans="1:8">
      <c r="A158" s="33"/>
      <c r="B158" s="137"/>
      <c r="C158" s="138"/>
      <c r="D158" s="139"/>
      <c r="E158" s="140"/>
      <c r="F158" s="140"/>
      <c r="G158" s="140"/>
      <c r="H158" s="140"/>
    </row>
    <row r="159" s="30" customFormat="1" ht="31.5" customHeight="1" spans="1:8">
      <c r="A159" s="33"/>
      <c r="B159" s="137"/>
      <c r="C159" s="138"/>
      <c r="D159" s="139"/>
      <c r="E159" s="140"/>
      <c r="F159" s="140"/>
      <c r="G159" s="140"/>
      <c r="H159" s="140"/>
    </row>
    <row r="160" s="30" customFormat="1" ht="31.5" customHeight="1" spans="1:8">
      <c r="A160" s="33"/>
      <c r="B160" s="137"/>
      <c r="C160" s="138"/>
      <c r="D160" s="139"/>
      <c r="E160" s="140"/>
      <c r="F160" s="140"/>
      <c r="G160" s="140"/>
      <c r="H160" s="140"/>
    </row>
    <row r="161" s="30" customFormat="1" ht="31.5" customHeight="1" spans="1:8">
      <c r="A161" s="33"/>
      <c r="B161" s="137"/>
      <c r="C161" s="138"/>
      <c r="D161" s="139"/>
      <c r="E161" s="140"/>
      <c r="F161" s="140"/>
      <c r="G161" s="140"/>
      <c r="H161" s="140"/>
    </row>
    <row r="162" s="30" customFormat="1" ht="31.5" customHeight="1" spans="1:8">
      <c r="A162" s="33"/>
      <c r="B162" s="137"/>
      <c r="C162" s="138"/>
      <c r="D162" s="139"/>
      <c r="E162" s="140"/>
      <c r="F162" s="140"/>
      <c r="G162" s="140"/>
      <c r="H162" s="140"/>
    </row>
    <row r="163" s="30" customFormat="1" ht="31.5" customHeight="1" spans="1:8">
      <c r="A163" s="33"/>
      <c r="B163" s="137"/>
      <c r="C163" s="138"/>
      <c r="D163" s="139"/>
      <c r="E163" s="140"/>
      <c r="F163" s="140"/>
      <c r="G163" s="140"/>
      <c r="H163" s="140"/>
    </row>
    <row r="164" s="30" customFormat="1" ht="31.5" customHeight="1" spans="1:8">
      <c r="A164" s="33"/>
      <c r="B164" s="137"/>
      <c r="C164" s="138"/>
      <c r="D164" s="139"/>
      <c r="E164" s="140"/>
      <c r="F164" s="140"/>
      <c r="G164" s="140"/>
      <c r="H164" s="140"/>
    </row>
    <row r="165" s="30" customFormat="1" ht="31.5" customHeight="1" spans="1:8">
      <c r="A165" s="33"/>
      <c r="B165" s="137"/>
      <c r="C165" s="138"/>
      <c r="D165" s="139"/>
      <c r="E165" s="140"/>
      <c r="F165" s="140"/>
      <c r="G165" s="140"/>
      <c r="H165" s="140"/>
    </row>
    <row r="166" s="30" customFormat="1" ht="31.5" customHeight="1" spans="1:8">
      <c r="A166" s="33"/>
      <c r="B166" s="137"/>
      <c r="C166" s="138"/>
      <c r="D166" s="139"/>
      <c r="E166" s="140"/>
      <c r="F166" s="140"/>
      <c r="G166" s="140"/>
      <c r="H166" s="140"/>
    </row>
    <row r="167" s="30" customFormat="1" ht="31.5" customHeight="1" spans="1:8">
      <c r="A167" s="33"/>
      <c r="B167" s="137"/>
      <c r="C167" s="138"/>
      <c r="D167" s="139"/>
      <c r="E167" s="140"/>
      <c r="F167" s="140"/>
      <c r="G167" s="140"/>
      <c r="H167" s="140"/>
    </row>
    <row r="168" s="30" customFormat="1" ht="31.5" customHeight="1" spans="1:8">
      <c r="A168" s="33"/>
      <c r="B168" s="137"/>
      <c r="C168" s="138"/>
      <c r="D168" s="139"/>
      <c r="E168" s="140"/>
      <c r="F168" s="140"/>
      <c r="G168" s="140"/>
      <c r="H168" s="140"/>
    </row>
    <row r="169" s="30" customFormat="1" ht="31.5" customHeight="1" spans="1:8">
      <c r="A169" s="33"/>
      <c r="B169" s="137"/>
      <c r="C169" s="138"/>
      <c r="D169" s="139"/>
      <c r="E169" s="140"/>
      <c r="F169" s="140"/>
      <c r="G169" s="140"/>
      <c r="H169" s="140"/>
    </row>
    <row r="170" s="30" customFormat="1" ht="31.5" customHeight="1" spans="1:8">
      <c r="A170" s="33"/>
      <c r="B170" s="137"/>
      <c r="C170" s="138"/>
      <c r="D170" s="139"/>
      <c r="E170" s="140"/>
      <c r="F170" s="140"/>
      <c r="G170" s="140"/>
      <c r="H170" s="140"/>
    </row>
    <row r="171" s="30" customFormat="1" ht="31.5" customHeight="1" spans="1:8">
      <c r="A171" s="33"/>
      <c r="B171" s="137"/>
      <c r="C171" s="138"/>
      <c r="D171" s="139"/>
      <c r="E171" s="140"/>
      <c r="F171" s="140"/>
      <c r="G171" s="140"/>
      <c r="H171" s="140"/>
    </row>
    <row r="172" s="30" customFormat="1" ht="31.5" customHeight="1" spans="1:8">
      <c r="A172" s="33"/>
      <c r="B172" s="137"/>
      <c r="C172" s="138"/>
      <c r="D172" s="139"/>
      <c r="E172" s="140"/>
      <c r="F172" s="140"/>
      <c r="G172" s="140"/>
      <c r="H172" s="140"/>
    </row>
    <row r="173" s="30" customFormat="1" ht="31.5" customHeight="1" spans="1:8">
      <c r="A173" s="33"/>
      <c r="B173" s="137"/>
      <c r="C173" s="138"/>
      <c r="D173" s="139"/>
      <c r="E173" s="140"/>
      <c r="F173" s="140"/>
      <c r="G173" s="140"/>
      <c r="H173" s="140"/>
    </row>
    <row r="174" s="30" customFormat="1" ht="31.5" customHeight="1" spans="1:8">
      <c r="A174" s="33"/>
      <c r="B174" s="137"/>
      <c r="C174" s="138"/>
      <c r="D174" s="139"/>
      <c r="E174" s="140"/>
      <c r="F174" s="140"/>
      <c r="G174" s="140"/>
      <c r="H174" s="140"/>
    </row>
    <row r="175" s="30" customFormat="1" ht="31.5" customHeight="1" spans="1:8">
      <c r="A175" s="33"/>
      <c r="B175" s="137"/>
      <c r="C175" s="138"/>
      <c r="D175" s="139"/>
      <c r="E175" s="140"/>
      <c r="F175" s="140"/>
      <c r="G175" s="140"/>
      <c r="H175" s="140"/>
    </row>
    <row r="176" s="30" customFormat="1" ht="31.5" customHeight="1" spans="1:8">
      <c r="A176" s="33"/>
      <c r="B176" s="137"/>
      <c r="C176" s="138"/>
      <c r="D176" s="139"/>
      <c r="E176" s="140"/>
      <c r="F176" s="140"/>
      <c r="G176" s="140"/>
      <c r="H176" s="140"/>
    </row>
    <row r="177" s="30" customFormat="1" ht="31.5" customHeight="1" spans="1:8">
      <c r="A177" s="33"/>
      <c r="B177" s="137"/>
      <c r="C177" s="138"/>
      <c r="D177" s="139"/>
      <c r="E177" s="140"/>
      <c r="F177" s="140"/>
      <c r="G177" s="140"/>
      <c r="H177" s="140"/>
    </row>
    <row r="178" s="30" customFormat="1" ht="31.5" customHeight="1" spans="1:8">
      <c r="A178" s="33"/>
      <c r="B178" s="137"/>
      <c r="C178" s="138"/>
      <c r="D178" s="139"/>
      <c r="E178" s="140"/>
      <c r="F178" s="140"/>
      <c r="G178" s="140"/>
      <c r="H178" s="140"/>
    </row>
    <row r="179" s="30" customFormat="1" ht="31.5" customHeight="1" spans="1:8">
      <c r="A179" s="33"/>
      <c r="B179" s="137"/>
      <c r="C179" s="138"/>
      <c r="D179" s="139"/>
      <c r="E179" s="140"/>
      <c r="F179" s="140"/>
      <c r="G179" s="140"/>
      <c r="H179" s="140"/>
    </row>
    <row r="180" s="30" customFormat="1" ht="31.5" customHeight="1" spans="1:8">
      <c r="A180" s="33"/>
      <c r="B180" s="137"/>
      <c r="C180" s="138"/>
      <c r="D180" s="139"/>
      <c r="E180" s="140"/>
      <c r="F180" s="140"/>
      <c r="G180" s="140"/>
      <c r="H180" s="140"/>
    </row>
    <row r="181" s="30" customFormat="1" ht="31.5" customHeight="1" spans="1:8">
      <c r="A181" s="33"/>
      <c r="B181" s="137"/>
      <c r="C181" s="138"/>
      <c r="D181" s="139"/>
      <c r="E181" s="140"/>
      <c r="F181" s="140"/>
      <c r="G181" s="140"/>
      <c r="H181" s="140"/>
    </row>
    <row r="182" s="30" customFormat="1" ht="31.5" customHeight="1" spans="1:8">
      <c r="A182" s="33"/>
      <c r="B182" s="137"/>
      <c r="C182" s="138"/>
      <c r="D182" s="139"/>
      <c r="E182" s="140"/>
      <c r="F182" s="140"/>
      <c r="G182" s="140"/>
      <c r="H182" s="140"/>
    </row>
    <row r="183" s="30" customFormat="1" ht="31.5" customHeight="1" spans="1:8">
      <c r="A183" s="33"/>
      <c r="B183" s="137"/>
      <c r="C183" s="138"/>
      <c r="D183" s="139"/>
      <c r="E183" s="140"/>
      <c r="F183" s="140"/>
      <c r="G183" s="140"/>
      <c r="H183" s="140"/>
    </row>
    <row r="184" s="30" customFormat="1" ht="31.5" customHeight="1" spans="1:8">
      <c r="A184" s="33"/>
      <c r="B184" s="137"/>
      <c r="C184" s="138"/>
      <c r="D184" s="139"/>
      <c r="E184" s="140"/>
      <c r="F184" s="140"/>
      <c r="G184" s="140"/>
      <c r="H184" s="140"/>
    </row>
    <row r="185" s="30" customFormat="1" ht="31.5" customHeight="1" spans="1:8">
      <c r="A185" s="33"/>
      <c r="B185" s="137"/>
      <c r="C185" s="138"/>
      <c r="D185" s="139"/>
      <c r="E185" s="140"/>
      <c r="F185" s="140"/>
      <c r="G185" s="140"/>
      <c r="H185" s="140"/>
    </row>
    <row r="186" s="30" customFormat="1" ht="31.5" customHeight="1" spans="1:8">
      <c r="A186" s="33"/>
      <c r="B186" s="137"/>
      <c r="C186" s="138"/>
      <c r="D186" s="139"/>
      <c r="E186" s="140"/>
      <c r="F186" s="140"/>
      <c r="G186" s="140"/>
      <c r="H186" s="140"/>
    </row>
    <row r="187" s="30" customFormat="1" ht="31.5" customHeight="1" spans="1:8">
      <c r="A187" s="33"/>
      <c r="B187" s="137"/>
      <c r="C187" s="138"/>
      <c r="D187" s="139"/>
      <c r="E187" s="140"/>
      <c r="F187" s="140"/>
      <c r="G187" s="140"/>
      <c r="H187" s="140"/>
    </row>
    <row r="188" s="30" customFormat="1" ht="31.5" customHeight="1" spans="1:8">
      <c r="A188" s="33"/>
      <c r="B188" s="137"/>
      <c r="C188" s="138"/>
      <c r="D188" s="139"/>
      <c r="E188" s="140"/>
      <c r="F188" s="140"/>
      <c r="G188" s="140"/>
      <c r="H188" s="140"/>
    </row>
    <row r="189" s="30" customFormat="1" ht="31.5" customHeight="1" spans="1:8">
      <c r="A189" s="33"/>
      <c r="B189" s="137"/>
      <c r="C189" s="138"/>
      <c r="D189" s="139"/>
      <c r="E189" s="140"/>
      <c r="F189" s="140"/>
      <c r="G189" s="140"/>
      <c r="H189" s="140"/>
    </row>
    <row r="190" s="30" customFormat="1" ht="31.5" customHeight="1" spans="1:8">
      <c r="A190" s="33"/>
      <c r="B190" s="137"/>
      <c r="C190" s="138"/>
      <c r="D190" s="139"/>
      <c r="E190" s="140"/>
      <c r="F190" s="140"/>
      <c r="G190" s="140"/>
      <c r="H190" s="140"/>
    </row>
    <row r="191" s="30" customFormat="1" ht="31.5" customHeight="1" spans="1:8">
      <c r="A191" s="33"/>
      <c r="B191" s="137"/>
      <c r="C191" s="138"/>
      <c r="D191" s="139"/>
      <c r="E191" s="140"/>
      <c r="F191" s="140"/>
      <c r="G191" s="140"/>
      <c r="H191" s="140"/>
    </row>
    <row r="192" s="30" customFormat="1" ht="31.5" customHeight="1" spans="1:8">
      <c r="A192" s="33"/>
      <c r="B192" s="137"/>
      <c r="C192" s="138"/>
      <c r="D192" s="139"/>
      <c r="E192" s="140"/>
      <c r="F192" s="140"/>
      <c r="G192" s="140"/>
      <c r="H192" s="140"/>
    </row>
    <row r="193" s="30" customFormat="1" ht="31.5" customHeight="1" spans="1:8">
      <c r="A193" s="33"/>
      <c r="B193" s="137"/>
      <c r="C193" s="138"/>
      <c r="D193" s="139"/>
      <c r="E193" s="140"/>
      <c r="F193" s="140"/>
      <c r="G193" s="140"/>
      <c r="H193" s="140"/>
    </row>
    <row r="194" s="30" customFormat="1" ht="31.5" customHeight="1" spans="1:8">
      <c r="A194" s="33"/>
      <c r="B194" s="137"/>
      <c r="C194" s="138"/>
      <c r="D194" s="139"/>
      <c r="E194" s="140"/>
      <c r="F194" s="140"/>
      <c r="G194" s="140"/>
      <c r="H194" s="140"/>
    </row>
    <row r="195" s="30" customFormat="1" ht="31.5" customHeight="1" spans="1:8">
      <c r="A195" s="33"/>
      <c r="B195" s="137"/>
      <c r="C195" s="138"/>
      <c r="D195" s="139"/>
      <c r="E195" s="140"/>
      <c r="F195" s="140"/>
      <c r="G195" s="140"/>
      <c r="H195" s="140"/>
    </row>
    <row r="196" s="30" customFormat="1" ht="31.5" customHeight="1" spans="1:8">
      <c r="A196" s="33"/>
      <c r="B196" s="137"/>
      <c r="C196" s="138"/>
      <c r="D196" s="139"/>
      <c r="E196" s="140"/>
      <c r="F196" s="140"/>
      <c r="G196" s="140"/>
      <c r="H196" s="140"/>
    </row>
    <row r="197" s="30" customFormat="1" ht="31.5" customHeight="1" spans="1:8">
      <c r="A197" s="33"/>
      <c r="B197" s="137"/>
      <c r="C197" s="138"/>
      <c r="D197" s="139"/>
      <c r="E197" s="140"/>
      <c r="F197" s="140"/>
      <c r="G197" s="140"/>
      <c r="H197" s="140"/>
    </row>
    <row r="198" s="30" customFormat="1" ht="31.5" customHeight="1" spans="1:8">
      <c r="A198" s="33"/>
      <c r="B198" s="137"/>
      <c r="C198" s="138"/>
      <c r="D198" s="139"/>
      <c r="E198" s="140"/>
      <c r="F198" s="140"/>
      <c r="G198" s="140"/>
      <c r="H198" s="140"/>
    </row>
    <row r="199" s="30" customFormat="1" ht="31.5" customHeight="1" spans="1:8">
      <c r="A199" s="33"/>
      <c r="B199" s="137"/>
      <c r="C199" s="138"/>
      <c r="D199" s="139"/>
      <c r="E199" s="140"/>
      <c r="F199" s="140"/>
      <c r="G199" s="140"/>
      <c r="H199" s="140"/>
    </row>
    <row r="200" s="30" customFormat="1" ht="31.5" customHeight="1" spans="1:8">
      <c r="A200" s="33"/>
      <c r="B200" s="137"/>
      <c r="C200" s="138"/>
      <c r="D200" s="139"/>
      <c r="E200" s="140"/>
      <c r="F200" s="140"/>
      <c r="G200" s="140"/>
      <c r="H200" s="140"/>
    </row>
    <row r="201" s="30" customFormat="1" ht="31.5" customHeight="1" spans="1:8">
      <c r="A201" s="33"/>
      <c r="B201" s="137"/>
      <c r="C201" s="138"/>
      <c r="D201" s="139"/>
      <c r="E201" s="140"/>
      <c r="F201" s="140"/>
      <c r="G201" s="140"/>
      <c r="H201" s="140"/>
    </row>
    <row r="202" s="30" customFormat="1" ht="31.5" customHeight="1" spans="1:8">
      <c r="A202" s="33"/>
      <c r="B202" s="137"/>
      <c r="C202" s="138"/>
      <c r="D202" s="139"/>
      <c r="E202" s="140"/>
      <c r="F202" s="140"/>
      <c r="G202" s="140"/>
      <c r="H202" s="140"/>
    </row>
    <row r="203" s="30" customFormat="1" ht="31.5" customHeight="1" spans="1:8">
      <c r="A203" s="33"/>
      <c r="B203" s="137"/>
      <c r="C203" s="138"/>
      <c r="D203" s="139"/>
      <c r="E203" s="140"/>
      <c r="F203" s="140"/>
      <c r="G203" s="140"/>
      <c r="H203" s="140"/>
    </row>
    <row r="204" s="30" customFormat="1" ht="31.5" customHeight="1" spans="1:8">
      <c r="A204" s="33"/>
      <c r="B204" s="137"/>
      <c r="C204" s="138"/>
      <c r="D204" s="139"/>
      <c r="E204" s="140"/>
      <c r="F204" s="140"/>
      <c r="G204" s="140"/>
      <c r="H204" s="140"/>
    </row>
    <row r="205" s="30" customFormat="1" ht="31.5" customHeight="1" spans="1:8">
      <c r="A205" s="33"/>
      <c r="B205" s="137"/>
      <c r="C205" s="138"/>
      <c r="D205" s="139"/>
      <c r="E205" s="140"/>
      <c r="F205" s="140"/>
      <c r="G205" s="140"/>
      <c r="H205" s="140"/>
    </row>
    <row r="206" s="30" customFormat="1" ht="31.5" customHeight="1" spans="1:8">
      <c r="A206" s="33"/>
      <c r="B206" s="137"/>
      <c r="C206" s="138"/>
      <c r="D206" s="139"/>
      <c r="E206" s="140"/>
      <c r="F206" s="140"/>
      <c r="G206" s="140"/>
      <c r="H206" s="140"/>
    </row>
    <row r="207" s="30" customFormat="1" ht="31.5" customHeight="1" spans="1:8">
      <c r="A207" s="33"/>
      <c r="B207" s="137"/>
      <c r="C207" s="138"/>
      <c r="D207" s="139"/>
      <c r="E207" s="140"/>
      <c r="F207" s="140"/>
      <c r="G207" s="140"/>
      <c r="H207" s="140"/>
    </row>
    <row r="208" s="30" customFormat="1" ht="31.5" customHeight="1" spans="1:8">
      <c r="A208" s="33"/>
      <c r="B208" s="137"/>
      <c r="C208" s="138"/>
      <c r="D208" s="139"/>
      <c r="E208" s="140"/>
      <c r="F208" s="140"/>
      <c r="G208" s="140"/>
      <c r="H208" s="140"/>
    </row>
    <row r="209" s="30" customFormat="1" ht="31.5" customHeight="1" spans="1:8">
      <c r="A209" s="33"/>
      <c r="B209" s="137"/>
      <c r="C209" s="138"/>
      <c r="D209" s="139"/>
      <c r="E209" s="140"/>
      <c r="F209" s="140"/>
      <c r="G209" s="140"/>
      <c r="H209" s="140"/>
    </row>
    <row r="210" s="30" customFormat="1" ht="31.5" customHeight="1" spans="1:8">
      <c r="A210" s="33"/>
      <c r="B210" s="137"/>
      <c r="C210" s="138"/>
      <c r="D210" s="139"/>
      <c r="E210" s="140"/>
      <c r="F210" s="140"/>
      <c r="G210" s="140"/>
      <c r="H210" s="140"/>
    </row>
    <row r="211" s="30" customFormat="1" ht="31.5" customHeight="1" spans="1:8">
      <c r="A211" s="33"/>
      <c r="B211" s="137"/>
      <c r="C211" s="138"/>
      <c r="D211" s="139"/>
      <c r="E211" s="140"/>
      <c r="F211" s="140"/>
      <c r="G211" s="140"/>
      <c r="H211" s="140"/>
    </row>
    <row r="212" s="30" customFormat="1" ht="31.5" customHeight="1" spans="1:8">
      <c r="A212" s="33"/>
      <c r="B212" s="137"/>
      <c r="C212" s="138"/>
      <c r="D212" s="139"/>
      <c r="E212" s="140"/>
      <c r="F212" s="140"/>
      <c r="G212" s="140"/>
      <c r="H212" s="140"/>
    </row>
    <row r="213" s="30" customFormat="1" ht="31.5" customHeight="1" spans="1:8">
      <c r="A213" s="33"/>
      <c r="B213" s="137"/>
      <c r="C213" s="138"/>
      <c r="D213" s="139"/>
      <c r="E213" s="140"/>
      <c r="F213" s="140"/>
      <c r="G213" s="140"/>
      <c r="H213" s="140"/>
    </row>
    <row r="214" s="30" customFormat="1" ht="31.5" customHeight="1" spans="1:8">
      <c r="A214" s="33"/>
      <c r="B214" s="137"/>
      <c r="C214" s="138"/>
      <c r="D214" s="139"/>
      <c r="E214" s="140"/>
      <c r="F214" s="140"/>
      <c r="G214" s="140"/>
      <c r="H214" s="140"/>
    </row>
    <row r="215" s="30" customFormat="1" ht="31.5" customHeight="1" spans="1:8">
      <c r="A215" s="33"/>
      <c r="B215" s="137"/>
      <c r="C215" s="138"/>
      <c r="D215" s="139"/>
      <c r="E215" s="140"/>
      <c r="F215" s="140"/>
      <c r="G215" s="140"/>
      <c r="H215" s="140"/>
    </row>
    <row r="216" s="30" customFormat="1" ht="31.5" customHeight="1" spans="1:8">
      <c r="A216" s="33"/>
      <c r="B216" s="137"/>
      <c r="C216" s="138"/>
      <c r="D216" s="139"/>
      <c r="E216" s="140"/>
      <c r="F216" s="140"/>
      <c r="G216" s="140"/>
      <c r="H216" s="140"/>
    </row>
    <row r="217" s="30" customFormat="1" ht="31.5" customHeight="1" spans="1:8">
      <c r="A217" s="33"/>
      <c r="B217" s="137"/>
      <c r="C217" s="138"/>
      <c r="D217" s="139"/>
      <c r="E217" s="140"/>
      <c r="F217" s="140"/>
      <c r="G217" s="140"/>
      <c r="H217" s="140"/>
    </row>
    <row r="218" s="30" customFormat="1" ht="31.5" customHeight="1" spans="1:8">
      <c r="A218" s="33"/>
      <c r="B218" s="137"/>
      <c r="C218" s="138"/>
      <c r="D218" s="139"/>
      <c r="E218" s="140"/>
      <c r="F218" s="140"/>
      <c r="G218" s="140"/>
      <c r="H218" s="140"/>
    </row>
    <row r="219" s="30" customFormat="1" ht="31.5" customHeight="1" spans="1:8">
      <c r="A219" s="33"/>
      <c r="B219" s="137"/>
      <c r="C219" s="138"/>
      <c r="D219" s="139"/>
      <c r="E219" s="140"/>
      <c r="F219" s="140"/>
      <c r="G219" s="140"/>
      <c r="H219" s="140"/>
    </row>
    <row r="220" s="30" customFormat="1" ht="31.5" customHeight="1" spans="1:8">
      <c r="A220" s="33"/>
      <c r="B220" s="137"/>
      <c r="C220" s="138"/>
      <c r="D220" s="139"/>
      <c r="E220" s="140"/>
      <c r="F220" s="140"/>
      <c r="G220" s="140"/>
      <c r="H220" s="140"/>
    </row>
    <row r="221" s="30" customFormat="1" ht="31.5" customHeight="1" spans="1:8">
      <c r="A221" s="33"/>
      <c r="B221" s="137"/>
      <c r="C221" s="138"/>
      <c r="D221" s="139"/>
      <c r="E221" s="140"/>
      <c r="F221" s="140"/>
      <c r="G221" s="140"/>
      <c r="H221" s="140"/>
    </row>
    <row r="222" s="30" customFormat="1" ht="31.5" customHeight="1" spans="1:8">
      <c r="A222" s="33"/>
      <c r="B222" s="137"/>
      <c r="C222" s="138"/>
      <c r="D222" s="139"/>
      <c r="E222" s="140"/>
      <c r="F222" s="140"/>
      <c r="G222" s="140"/>
      <c r="H222" s="140"/>
    </row>
    <row r="223" s="30" customFormat="1" ht="31.5" customHeight="1" spans="1:8">
      <c r="A223" s="33"/>
      <c r="B223" s="137"/>
      <c r="C223" s="138"/>
      <c r="D223" s="139"/>
      <c r="E223" s="140"/>
      <c r="F223" s="140"/>
      <c r="G223" s="140"/>
      <c r="H223" s="140"/>
    </row>
    <row r="224" s="30" customFormat="1" ht="31.5" customHeight="1" spans="1:8">
      <c r="A224" s="33"/>
      <c r="B224" s="137"/>
      <c r="C224" s="138"/>
      <c r="D224" s="139"/>
      <c r="E224" s="140"/>
      <c r="F224" s="140"/>
      <c r="G224" s="140"/>
      <c r="H224" s="140"/>
    </row>
    <row r="225" s="30" customFormat="1" ht="31.5" customHeight="1" spans="1:8">
      <c r="A225" s="33"/>
      <c r="B225" s="137"/>
      <c r="C225" s="138"/>
      <c r="D225" s="139"/>
      <c r="E225" s="140"/>
      <c r="F225" s="140"/>
      <c r="G225" s="140"/>
      <c r="H225" s="140"/>
    </row>
    <row r="226" s="30" customFormat="1" ht="31.5" customHeight="1" spans="1:8">
      <c r="A226" s="33"/>
      <c r="B226" s="137"/>
      <c r="C226" s="138"/>
      <c r="D226" s="139"/>
      <c r="E226" s="140"/>
      <c r="F226" s="140"/>
      <c r="G226" s="140"/>
      <c r="H226" s="140"/>
    </row>
    <row r="227" s="30" customFormat="1" ht="31.5" customHeight="1" spans="1:8">
      <c r="A227" s="33"/>
      <c r="B227" s="137"/>
      <c r="C227" s="138"/>
      <c r="D227" s="139"/>
      <c r="E227" s="140"/>
      <c r="F227" s="140"/>
      <c r="G227" s="140"/>
      <c r="H227" s="140"/>
    </row>
    <row r="228" s="30" customFormat="1" ht="31.5" customHeight="1" spans="1:8">
      <c r="A228" s="33"/>
      <c r="B228" s="137"/>
      <c r="C228" s="138"/>
      <c r="D228" s="139"/>
      <c r="E228" s="140"/>
      <c r="F228" s="140"/>
      <c r="G228" s="140"/>
      <c r="H228" s="140"/>
    </row>
    <row r="229" s="30" customFormat="1" ht="31.5" customHeight="1" spans="1:8">
      <c r="A229" s="33"/>
      <c r="B229" s="137"/>
      <c r="C229" s="138"/>
      <c r="D229" s="139"/>
      <c r="E229" s="140"/>
      <c r="F229" s="140"/>
      <c r="G229" s="140"/>
      <c r="H229" s="140"/>
    </row>
    <row r="230" s="30" customFormat="1" ht="31.5" customHeight="1" spans="1:8">
      <c r="A230" s="33"/>
      <c r="B230" s="137"/>
      <c r="C230" s="138"/>
      <c r="D230" s="139"/>
      <c r="E230" s="140"/>
      <c r="F230" s="140"/>
      <c r="G230" s="140"/>
      <c r="H230" s="140"/>
    </row>
    <row r="231" s="30" customFormat="1" ht="31.5" customHeight="1" spans="1:8">
      <c r="A231" s="33"/>
      <c r="B231" s="137"/>
      <c r="C231" s="138"/>
      <c r="D231" s="139"/>
      <c r="E231" s="140"/>
      <c r="F231" s="140"/>
      <c r="G231" s="140"/>
      <c r="H231" s="140"/>
    </row>
    <row r="232" s="30" customFormat="1" ht="31.5" customHeight="1" spans="1:8">
      <c r="A232" s="32"/>
      <c r="B232" s="34"/>
      <c r="C232" s="35"/>
      <c r="D232" s="36"/>
      <c r="E232" s="37"/>
      <c r="F232" s="37"/>
      <c r="G232" s="37"/>
      <c r="H232" s="37"/>
    </row>
    <row r="233" s="30" customFormat="1" ht="31.5" customHeight="1" spans="1:8">
      <c r="A233" s="32"/>
      <c r="B233" s="34"/>
      <c r="C233" s="35"/>
      <c r="D233" s="36"/>
      <c r="E233" s="37"/>
      <c r="F233" s="37"/>
      <c r="G233" s="37"/>
      <c r="H233" s="37"/>
    </row>
    <row r="234" s="30" customFormat="1" ht="31.5" customHeight="1" spans="1:8">
      <c r="A234" s="32"/>
      <c r="B234" s="34"/>
      <c r="C234" s="35"/>
      <c r="D234" s="36"/>
      <c r="E234" s="37"/>
      <c r="F234" s="37"/>
      <c r="G234" s="37"/>
      <c r="H234" s="37"/>
    </row>
    <row r="235" s="30" customFormat="1" ht="31.5" customHeight="1" spans="1:8">
      <c r="A235" s="32"/>
      <c r="B235" s="34"/>
      <c r="C235" s="35"/>
      <c r="D235" s="36"/>
      <c r="E235" s="37"/>
      <c r="F235" s="37"/>
      <c r="G235" s="37"/>
      <c r="H235" s="37"/>
    </row>
    <row r="236" s="30" customFormat="1" ht="31.5" customHeight="1" spans="1:8">
      <c r="A236" s="32"/>
      <c r="B236" s="34"/>
      <c r="C236" s="35"/>
      <c r="D236" s="36"/>
      <c r="E236" s="37"/>
      <c r="F236" s="37"/>
      <c r="G236" s="37"/>
      <c r="H236" s="37"/>
    </row>
    <row r="237" s="30" customFormat="1" ht="31.5" customHeight="1" spans="1:8">
      <c r="A237" s="32"/>
      <c r="B237" s="34"/>
      <c r="C237" s="35"/>
      <c r="D237" s="36"/>
      <c r="E237" s="37"/>
      <c r="F237" s="37"/>
      <c r="G237" s="37"/>
      <c r="H237" s="37"/>
    </row>
    <row r="238" s="30" customFormat="1" ht="31.5" customHeight="1" spans="1:8">
      <c r="A238" s="32"/>
      <c r="B238" s="34"/>
      <c r="C238" s="35"/>
      <c r="D238" s="36"/>
      <c r="E238" s="37"/>
      <c r="F238" s="37"/>
      <c r="G238" s="37"/>
      <c r="H238" s="37"/>
    </row>
    <row r="239" s="30" customFormat="1" ht="31.5" customHeight="1" spans="1:8">
      <c r="A239" s="32"/>
      <c r="B239" s="34"/>
      <c r="C239" s="35"/>
      <c r="D239" s="36"/>
      <c r="E239" s="37"/>
      <c r="F239" s="37"/>
      <c r="G239" s="37"/>
      <c r="H239" s="37"/>
    </row>
    <row r="240" s="30" customFormat="1" ht="31.5" customHeight="1" spans="1:8">
      <c r="A240" s="32"/>
      <c r="B240" s="34"/>
      <c r="C240" s="35"/>
      <c r="D240" s="36"/>
      <c r="E240" s="37"/>
      <c r="F240" s="37"/>
      <c r="G240" s="37"/>
      <c r="H240" s="37"/>
    </row>
    <row r="241" s="30" customFormat="1" ht="31.5" customHeight="1" spans="1:8">
      <c r="A241" s="32"/>
      <c r="B241" s="34"/>
      <c r="C241" s="35"/>
      <c r="D241" s="36"/>
      <c r="E241" s="37"/>
      <c r="F241" s="37"/>
      <c r="G241" s="37"/>
      <c r="H241" s="37"/>
    </row>
    <row r="242" s="30" customFormat="1" ht="31.5" customHeight="1" spans="1:8">
      <c r="A242" s="32"/>
      <c r="B242" s="34"/>
      <c r="C242" s="35"/>
      <c r="D242" s="36"/>
      <c r="E242" s="37"/>
      <c r="F242" s="37"/>
      <c r="G242" s="37"/>
      <c r="H242" s="37"/>
    </row>
    <row r="243" s="30" customFormat="1" ht="31.5" customHeight="1" spans="1:8">
      <c r="A243" s="32"/>
      <c r="B243" s="34"/>
      <c r="C243" s="35"/>
      <c r="D243" s="36"/>
      <c r="E243" s="37"/>
      <c r="F243" s="37"/>
      <c r="G243" s="37"/>
      <c r="H243" s="37"/>
    </row>
    <row r="244" s="30" customFormat="1" ht="31.5" customHeight="1" spans="1:8">
      <c r="A244" s="32"/>
      <c r="B244" s="34"/>
      <c r="C244" s="35"/>
      <c r="D244" s="36"/>
      <c r="E244" s="37"/>
      <c r="F244" s="37"/>
      <c r="G244" s="37"/>
      <c r="H244" s="37"/>
    </row>
    <row r="245" s="30" customFormat="1" ht="31.5" customHeight="1" spans="1:8">
      <c r="A245" s="32"/>
      <c r="B245" s="34"/>
      <c r="C245" s="35"/>
      <c r="D245" s="36"/>
      <c r="E245" s="37"/>
      <c r="F245" s="37"/>
      <c r="G245" s="37"/>
      <c r="H245" s="37"/>
    </row>
    <row r="246" s="30" customFormat="1" ht="31.5" customHeight="1" spans="1:8">
      <c r="A246" s="32"/>
      <c r="B246" s="34"/>
      <c r="C246" s="35"/>
      <c r="D246" s="36"/>
      <c r="E246" s="37"/>
      <c r="F246" s="37"/>
      <c r="G246" s="37"/>
      <c r="H246" s="37"/>
    </row>
    <row r="247" s="30" customFormat="1" ht="31.5" customHeight="1" spans="1:8">
      <c r="A247" s="32"/>
      <c r="B247" s="34"/>
      <c r="C247" s="35"/>
      <c r="D247" s="36"/>
      <c r="E247" s="37"/>
      <c r="F247" s="37"/>
      <c r="G247" s="37"/>
      <c r="H247" s="37"/>
    </row>
    <row r="248" s="30" customFormat="1" ht="31.5" customHeight="1" spans="1:8">
      <c r="A248" s="32"/>
      <c r="B248" s="34"/>
      <c r="C248" s="35"/>
      <c r="D248" s="36"/>
      <c r="E248" s="37"/>
      <c r="F248" s="37"/>
      <c r="G248" s="37"/>
      <c r="H248" s="37"/>
    </row>
    <row r="249" s="30" customFormat="1" ht="31.5" customHeight="1" spans="1:8">
      <c r="A249" s="32"/>
      <c r="B249" s="34"/>
      <c r="C249" s="35"/>
      <c r="D249" s="36"/>
      <c r="E249" s="37"/>
      <c r="F249" s="37"/>
      <c r="G249" s="37"/>
      <c r="H249" s="37"/>
    </row>
    <row r="250" s="30" customFormat="1" ht="31.5" customHeight="1" spans="1:8">
      <c r="A250" s="32"/>
      <c r="B250" s="34"/>
      <c r="C250" s="35"/>
      <c r="D250" s="36"/>
      <c r="E250" s="37"/>
      <c r="F250" s="37"/>
      <c r="G250" s="37"/>
      <c r="H250" s="37"/>
    </row>
    <row r="251" s="30" customFormat="1" ht="31.5" customHeight="1" spans="1:8">
      <c r="A251" s="32"/>
      <c r="B251" s="34"/>
      <c r="C251" s="35"/>
      <c r="D251" s="36"/>
      <c r="E251" s="37"/>
      <c r="F251" s="37"/>
      <c r="G251" s="37"/>
      <c r="H251" s="37"/>
    </row>
    <row r="252" s="30" customFormat="1" ht="31.5" customHeight="1" spans="1:8">
      <c r="A252" s="32"/>
      <c r="B252" s="34"/>
      <c r="C252" s="35"/>
      <c r="D252" s="36"/>
      <c r="E252" s="37"/>
      <c r="F252" s="37"/>
      <c r="G252" s="37"/>
      <c r="H252" s="37"/>
    </row>
    <row r="253" s="30" customFormat="1" ht="31.5" customHeight="1" spans="1:8">
      <c r="A253" s="32"/>
      <c r="B253" s="34"/>
      <c r="C253" s="35"/>
      <c r="D253" s="36"/>
      <c r="E253" s="37"/>
      <c r="F253" s="37"/>
      <c r="G253" s="37"/>
      <c r="H253" s="37"/>
    </row>
    <row r="254" s="30" customFormat="1" ht="31.5" customHeight="1" spans="1:8">
      <c r="A254" s="32"/>
      <c r="B254" s="34"/>
      <c r="C254" s="35"/>
      <c r="D254" s="36"/>
      <c r="E254" s="37"/>
      <c r="F254" s="37"/>
      <c r="G254" s="37"/>
      <c r="H254" s="37"/>
    </row>
    <row r="255" s="30" customFormat="1" ht="31.5" customHeight="1" spans="1:8">
      <c r="A255" s="32"/>
      <c r="B255" s="34"/>
      <c r="C255" s="35"/>
      <c r="D255" s="36"/>
      <c r="E255" s="37"/>
      <c r="F255" s="37"/>
      <c r="G255" s="37"/>
      <c r="H255" s="37"/>
    </row>
    <row r="256" s="30" customFormat="1" ht="31.5" customHeight="1" spans="1:8">
      <c r="A256" s="32"/>
      <c r="B256" s="34"/>
      <c r="C256" s="35"/>
      <c r="D256" s="36"/>
      <c r="E256" s="37"/>
      <c r="F256" s="37"/>
      <c r="G256" s="37"/>
      <c r="H256" s="37"/>
    </row>
    <row r="257" s="30" customFormat="1" ht="31.5" customHeight="1" spans="1:8">
      <c r="A257" s="32"/>
      <c r="B257" s="34"/>
      <c r="C257" s="35"/>
      <c r="D257" s="36"/>
      <c r="E257" s="37"/>
      <c r="F257" s="37"/>
      <c r="G257" s="37"/>
      <c r="H257" s="37"/>
    </row>
    <row r="258" s="30" customFormat="1" ht="31.5" customHeight="1" spans="1:8">
      <c r="A258" s="32"/>
      <c r="B258" s="34"/>
      <c r="C258" s="35"/>
      <c r="D258" s="36"/>
      <c r="E258" s="37"/>
      <c r="F258" s="37"/>
      <c r="G258" s="37"/>
      <c r="H258" s="37"/>
    </row>
    <row r="259" s="30" customFormat="1" ht="31.5" customHeight="1" spans="1:8">
      <c r="A259" s="32"/>
      <c r="B259" s="34"/>
      <c r="C259" s="35"/>
      <c r="D259" s="36"/>
      <c r="E259" s="37"/>
      <c r="F259" s="37"/>
      <c r="G259" s="37"/>
      <c r="H259" s="37"/>
    </row>
    <row r="260" s="30" customFormat="1" ht="31.5" customHeight="1" spans="1:8">
      <c r="A260" s="32"/>
      <c r="B260" s="34"/>
      <c r="C260" s="35"/>
      <c r="D260" s="36"/>
      <c r="E260" s="37"/>
      <c r="F260" s="37"/>
      <c r="G260" s="37"/>
      <c r="H260" s="37"/>
    </row>
    <row r="261" s="30" customFormat="1" ht="31.5" customHeight="1" spans="1:8">
      <c r="A261" s="32"/>
      <c r="B261" s="34"/>
      <c r="C261" s="35"/>
      <c r="D261" s="36"/>
      <c r="E261" s="37"/>
      <c r="F261" s="37"/>
      <c r="G261" s="37"/>
      <c r="H261" s="37"/>
    </row>
    <row r="262" s="30" customFormat="1" ht="31.5" customHeight="1" spans="1:8">
      <c r="A262" s="32"/>
      <c r="B262" s="34"/>
      <c r="C262" s="35"/>
      <c r="D262" s="36"/>
      <c r="E262" s="37"/>
      <c r="F262" s="37"/>
      <c r="G262" s="37"/>
      <c r="H262" s="37"/>
    </row>
    <row r="263" s="30" customFormat="1" ht="31.5" customHeight="1" spans="1:8">
      <c r="A263" s="32"/>
      <c r="B263" s="34"/>
      <c r="C263" s="35"/>
      <c r="D263" s="36"/>
      <c r="E263" s="37"/>
      <c r="F263" s="37"/>
      <c r="G263" s="37"/>
      <c r="H263" s="37"/>
    </row>
    <row r="264" s="30" customFormat="1" ht="31.5" customHeight="1" spans="1:8">
      <c r="A264" s="32"/>
      <c r="B264" s="34"/>
      <c r="C264" s="35"/>
      <c r="D264" s="36"/>
      <c r="E264" s="37"/>
      <c r="F264" s="37"/>
      <c r="G264" s="37"/>
      <c r="H264" s="37"/>
    </row>
    <row r="265" s="30" customFormat="1" ht="31.5" customHeight="1" spans="1:8">
      <c r="A265" s="32"/>
      <c r="B265" s="34"/>
      <c r="C265" s="35"/>
      <c r="D265" s="36"/>
      <c r="E265" s="37"/>
      <c r="F265" s="37"/>
      <c r="G265" s="37"/>
      <c r="H265" s="37"/>
    </row>
    <row r="266" s="30" customFormat="1" ht="31.5" customHeight="1" spans="1:8">
      <c r="A266" s="32"/>
      <c r="B266" s="34"/>
      <c r="C266" s="35"/>
      <c r="D266" s="36"/>
      <c r="E266" s="37"/>
      <c r="F266" s="37"/>
      <c r="G266" s="37"/>
      <c r="H266" s="37"/>
    </row>
    <row r="267" s="30" customFormat="1" ht="31.5" customHeight="1" spans="1:8">
      <c r="A267" s="32"/>
      <c r="B267" s="34"/>
      <c r="C267" s="35"/>
      <c r="D267" s="36"/>
      <c r="E267" s="37"/>
      <c r="F267" s="37"/>
      <c r="G267" s="37"/>
      <c r="H267" s="37"/>
    </row>
    <row r="268" s="30" customFormat="1" ht="31.5" customHeight="1" spans="1:8">
      <c r="A268" s="32"/>
      <c r="B268" s="34"/>
      <c r="C268" s="35"/>
      <c r="D268" s="36"/>
      <c r="E268" s="37"/>
      <c r="F268" s="37"/>
      <c r="G268" s="37"/>
      <c r="H268" s="37"/>
    </row>
    <row r="269" s="30" customFormat="1" ht="31.5" customHeight="1" spans="1:8">
      <c r="A269" s="32"/>
      <c r="B269" s="34"/>
      <c r="C269" s="35"/>
      <c r="D269" s="36"/>
      <c r="E269" s="37"/>
      <c r="F269" s="37"/>
      <c r="G269" s="37"/>
      <c r="H269" s="37"/>
    </row>
    <row r="270" s="30" customFormat="1" ht="31.5" customHeight="1" spans="1:8">
      <c r="A270" s="32"/>
      <c r="B270" s="34"/>
      <c r="C270" s="35"/>
      <c r="D270" s="36"/>
      <c r="E270" s="37"/>
      <c r="F270" s="37"/>
      <c r="G270" s="37"/>
      <c r="H270" s="37"/>
    </row>
    <row r="271" s="30" customFormat="1" ht="31.5" customHeight="1" spans="1:8">
      <c r="A271" s="32"/>
      <c r="B271" s="34"/>
      <c r="C271" s="35"/>
      <c r="D271" s="36"/>
      <c r="E271" s="37"/>
      <c r="F271" s="37"/>
      <c r="G271" s="37"/>
      <c r="H271" s="37"/>
    </row>
    <row r="272" s="30" customFormat="1" ht="31.5" customHeight="1" spans="1:8">
      <c r="A272" s="32"/>
      <c r="B272" s="34"/>
      <c r="C272" s="35"/>
      <c r="D272" s="36"/>
      <c r="E272" s="37"/>
      <c r="F272" s="37"/>
      <c r="G272" s="37"/>
      <c r="H272" s="37"/>
    </row>
    <row r="273" s="30" customFormat="1" ht="31.5" customHeight="1" spans="1:8">
      <c r="A273" s="32"/>
      <c r="B273" s="34"/>
      <c r="C273" s="35"/>
      <c r="D273" s="36"/>
      <c r="E273" s="37"/>
      <c r="F273" s="37"/>
      <c r="G273" s="37"/>
      <c r="H273" s="37"/>
    </row>
    <row r="274" s="30" customFormat="1" ht="31.5" customHeight="1" spans="1:8">
      <c r="A274" s="32"/>
      <c r="B274" s="34"/>
      <c r="C274" s="35"/>
      <c r="D274" s="36"/>
      <c r="E274" s="37"/>
      <c r="F274" s="37"/>
      <c r="G274" s="37"/>
      <c r="H274" s="37"/>
    </row>
    <row r="275" s="30" customFormat="1" ht="31.5" customHeight="1" spans="1:8">
      <c r="A275" s="32"/>
      <c r="B275" s="34"/>
      <c r="C275" s="35"/>
      <c r="D275" s="36"/>
      <c r="E275" s="37"/>
      <c r="F275" s="37"/>
      <c r="G275" s="37"/>
      <c r="H275" s="37"/>
    </row>
    <row r="276" s="30" customFormat="1" ht="31.5" customHeight="1" spans="1:8">
      <c r="A276" s="32"/>
      <c r="B276" s="34"/>
      <c r="C276" s="35"/>
      <c r="D276" s="36"/>
      <c r="E276" s="37"/>
      <c r="F276" s="37"/>
      <c r="G276" s="37"/>
      <c r="H276" s="37"/>
    </row>
    <row r="277" s="30" customFormat="1" ht="31.5" customHeight="1" spans="1:8">
      <c r="A277" s="32"/>
      <c r="B277" s="34"/>
      <c r="C277" s="35"/>
      <c r="D277" s="36"/>
      <c r="E277" s="37"/>
      <c r="F277" s="37"/>
      <c r="G277" s="37"/>
      <c r="H277" s="37"/>
    </row>
    <row r="278" s="30" customFormat="1" ht="31.5" customHeight="1" spans="1:8">
      <c r="A278" s="32"/>
      <c r="B278" s="34"/>
      <c r="C278" s="35"/>
      <c r="D278" s="36"/>
      <c r="E278" s="37"/>
      <c r="F278" s="37"/>
      <c r="G278" s="37"/>
      <c r="H278" s="37"/>
    </row>
    <row r="279" s="30" customFormat="1" ht="31.5" customHeight="1" spans="1:8">
      <c r="A279" s="32"/>
      <c r="B279" s="34"/>
      <c r="C279" s="35"/>
      <c r="D279" s="36"/>
      <c r="E279" s="37"/>
      <c r="F279" s="37"/>
      <c r="G279" s="37"/>
      <c r="H279" s="37"/>
    </row>
    <row r="280" s="30" customFormat="1" ht="31.5" customHeight="1" spans="1:8">
      <c r="A280" s="32"/>
      <c r="B280" s="34"/>
      <c r="C280" s="35"/>
      <c r="D280" s="36"/>
      <c r="E280" s="37"/>
      <c r="F280" s="37"/>
      <c r="G280" s="37"/>
      <c r="H280" s="37"/>
    </row>
    <row r="281" s="30" customFormat="1" ht="31.5" customHeight="1" spans="1:8">
      <c r="A281" s="32"/>
      <c r="B281" s="34"/>
      <c r="C281" s="35"/>
      <c r="D281" s="36"/>
      <c r="E281" s="37"/>
      <c r="F281" s="37"/>
      <c r="G281" s="37"/>
      <c r="H281" s="37"/>
    </row>
    <row r="282" s="30" customFormat="1" ht="31.5" customHeight="1" spans="1:8">
      <c r="A282" s="32"/>
      <c r="B282" s="34"/>
      <c r="C282" s="35"/>
      <c r="D282" s="36"/>
      <c r="E282" s="37"/>
      <c r="F282" s="37"/>
      <c r="G282" s="37"/>
      <c r="H282" s="37"/>
    </row>
    <row r="283" s="30" customFormat="1" ht="31.5" customHeight="1" spans="1:8">
      <c r="A283" s="32"/>
      <c r="B283" s="34"/>
      <c r="C283" s="35"/>
      <c r="D283" s="36"/>
      <c r="E283" s="37"/>
      <c r="F283" s="37"/>
      <c r="G283" s="37"/>
      <c r="H283" s="37"/>
    </row>
    <row r="284" s="30" customFormat="1" ht="31.5" customHeight="1" spans="1:8">
      <c r="A284" s="32"/>
      <c r="B284" s="34"/>
      <c r="C284" s="35"/>
      <c r="D284" s="36"/>
      <c r="E284" s="37"/>
      <c r="F284" s="37"/>
      <c r="G284" s="37"/>
      <c r="H284" s="37"/>
    </row>
    <row r="285" s="30" customFormat="1" ht="31.5" customHeight="1" spans="1:8">
      <c r="A285" s="32"/>
      <c r="B285" s="34"/>
      <c r="C285" s="35"/>
      <c r="D285" s="36"/>
      <c r="E285" s="37"/>
      <c r="F285" s="37"/>
      <c r="G285" s="37"/>
      <c r="H285" s="37"/>
    </row>
    <row r="286" s="30" customFormat="1" ht="31.5" customHeight="1" spans="1:8">
      <c r="A286" s="32"/>
      <c r="B286" s="34"/>
      <c r="C286" s="35"/>
      <c r="D286" s="36"/>
      <c r="E286" s="37"/>
      <c r="F286" s="37"/>
      <c r="G286" s="37"/>
      <c r="H286" s="37"/>
    </row>
    <row r="287" s="30" customFormat="1" ht="31.5" customHeight="1" spans="1:8">
      <c r="A287" s="32"/>
      <c r="B287" s="34"/>
      <c r="C287" s="35"/>
      <c r="D287" s="36"/>
      <c r="E287" s="37"/>
      <c r="F287" s="37"/>
      <c r="G287" s="37"/>
      <c r="H287" s="37"/>
    </row>
    <row r="288" s="30" customFormat="1" ht="31.5" customHeight="1" spans="1:8">
      <c r="A288" s="32"/>
      <c r="B288" s="34"/>
      <c r="C288" s="35"/>
      <c r="D288" s="36"/>
      <c r="E288" s="37"/>
      <c r="F288" s="37"/>
      <c r="G288" s="37"/>
      <c r="H288" s="37"/>
    </row>
    <row r="289" s="30" customFormat="1" ht="31.5" customHeight="1" spans="1:8">
      <c r="A289" s="32"/>
      <c r="B289" s="34"/>
      <c r="C289" s="35"/>
      <c r="D289" s="36"/>
      <c r="E289" s="37"/>
      <c r="F289" s="37"/>
      <c r="G289" s="37"/>
      <c r="H289" s="37"/>
    </row>
    <row r="290" s="30" customFormat="1" ht="31.5" customHeight="1" spans="1:8">
      <c r="A290" s="32"/>
      <c r="B290" s="34"/>
      <c r="C290" s="35"/>
      <c r="D290" s="36"/>
      <c r="E290" s="37"/>
      <c r="F290" s="37"/>
      <c r="G290" s="37"/>
      <c r="H290" s="37"/>
    </row>
    <row r="291" s="30" customFormat="1" ht="31.5" customHeight="1" spans="1:8">
      <c r="A291" s="32"/>
      <c r="B291" s="34"/>
      <c r="C291" s="35"/>
      <c r="D291" s="36"/>
      <c r="E291" s="37"/>
      <c r="F291" s="37"/>
      <c r="G291" s="37"/>
      <c r="H291" s="37"/>
    </row>
    <row r="292" s="30" customFormat="1" ht="31.5" customHeight="1" spans="1:8">
      <c r="A292" s="32"/>
      <c r="B292" s="34"/>
      <c r="C292" s="35"/>
      <c r="D292" s="36"/>
      <c r="E292" s="37"/>
      <c r="F292" s="37"/>
      <c r="G292" s="37"/>
      <c r="H292" s="37"/>
    </row>
    <row r="293" s="30" customFormat="1" ht="31.5" customHeight="1" spans="1:8">
      <c r="A293" s="32"/>
      <c r="B293" s="34"/>
      <c r="C293" s="35"/>
      <c r="D293" s="36"/>
      <c r="E293" s="37"/>
      <c r="F293" s="37"/>
      <c r="G293" s="37"/>
      <c r="H293" s="37"/>
    </row>
    <row r="294" s="30" customFormat="1" ht="31.5" customHeight="1" spans="1:8">
      <c r="A294" s="32"/>
      <c r="B294" s="34"/>
      <c r="C294" s="35"/>
      <c r="D294" s="36"/>
      <c r="E294" s="37"/>
      <c r="F294" s="37"/>
      <c r="G294" s="37"/>
      <c r="H294" s="37"/>
    </row>
    <row r="295" s="30" customFormat="1" ht="31.5" customHeight="1" spans="1:8">
      <c r="A295" s="32"/>
      <c r="B295" s="34"/>
      <c r="C295" s="35"/>
      <c r="D295" s="36"/>
      <c r="E295" s="37"/>
      <c r="F295" s="37"/>
      <c r="G295" s="37"/>
      <c r="H295" s="37"/>
    </row>
    <row r="296" s="30" customFormat="1" ht="31.5" customHeight="1" spans="1:8">
      <c r="A296" s="32"/>
      <c r="B296" s="34"/>
      <c r="C296" s="35"/>
      <c r="D296" s="36"/>
      <c r="E296" s="37"/>
      <c r="F296" s="37"/>
      <c r="G296" s="37"/>
      <c r="H296" s="37"/>
    </row>
    <row r="297" s="30" customFormat="1" ht="31.5" customHeight="1" spans="1:8">
      <c r="A297" s="32"/>
      <c r="B297" s="34"/>
      <c r="C297" s="35"/>
      <c r="D297" s="36"/>
      <c r="E297" s="37"/>
      <c r="F297" s="37"/>
      <c r="G297" s="37"/>
      <c r="H297" s="37"/>
    </row>
    <row r="298" s="30" customFormat="1" ht="31.5" customHeight="1" spans="1:8">
      <c r="A298" s="32"/>
      <c r="B298" s="34"/>
      <c r="C298" s="35"/>
      <c r="D298" s="36"/>
      <c r="E298" s="37"/>
      <c r="F298" s="37"/>
      <c r="G298" s="37"/>
      <c r="H298" s="37"/>
    </row>
    <row r="299" s="30" customFormat="1" ht="31.5" customHeight="1" spans="1:8">
      <c r="A299" s="32"/>
      <c r="B299" s="34"/>
      <c r="C299" s="35"/>
      <c r="D299" s="36"/>
      <c r="E299" s="37"/>
      <c r="F299" s="37"/>
      <c r="G299" s="37"/>
      <c r="H299" s="37"/>
    </row>
    <row r="300" s="30" customFormat="1" ht="31.5" customHeight="1" spans="1:8">
      <c r="A300" s="32"/>
      <c r="B300" s="34"/>
      <c r="C300" s="35"/>
      <c r="D300" s="36"/>
      <c r="E300" s="37"/>
      <c r="F300" s="37"/>
      <c r="G300" s="37"/>
      <c r="H300" s="37"/>
    </row>
    <row r="301" s="30" customFormat="1" ht="31.5" customHeight="1" spans="1:8">
      <c r="A301" s="32"/>
      <c r="B301" s="34"/>
      <c r="C301" s="35"/>
      <c r="D301" s="36"/>
      <c r="E301" s="37"/>
      <c r="F301" s="37"/>
      <c r="G301" s="37"/>
      <c r="H301" s="37"/>
    </row>
    <row r="302" s="30" customFormat="1" ht="31.5" customHeight="1" spans="1:8">
      <c r="A302" s="32"/>
      <c r="B302" s="34"/>
      <c r="C302" s="35"/>
      <c r="D302" s="36"/>
      <c r="E302" s="37"/>
      <c r="F302" s="37"/>
      <c r="G302" s="37"/>
      <c r="H302" s="37"/>
    </row>
    <row r="303" s="30" customFormat="1" ht="31.5" customHeight="1" spans="1:8">
      <c r="A303" s="32"/>
      <c r="B303" s="34"/>
      <c r="C303" s="35"/>
      <c r="D303" s="36"/>
      <c r="E303" s="37"/>
      <c r="F303" s="37"/>
      <c r="G303" s="37"/>
      <c r="H303" s="37"/>
    </row>
    <row r="304" s="30" customFormat="1" ht="31.5" customHeight="1" spans="1:8">
      <c r="A304" s="32"/>
      <c r="B304" s="34"/>
      <c r="C304" s="35"/>
      <c r="D304" s="36"/>
      <c r="E304" s="37"/>
      <c r="F304" s="37"/>
      <c r="G304" s="37"/>
      <c r="H304" s="37"/>
    </row>
    <row r="305" s="30" customFormat="1" ht="31.5" customHeight="1" spans="1:8">
      <c r="A305" s="32"/>
      <c r="B305" s="34"/>
      <c r="C305" s="35"/>
      <c r="D305" s="36"/>
      <c r="E305" s="37"/>
      <c r="F305" s="37"/>
      <c r="G305" s="37"/>
      <c r="H305" s="37"/>
    </row>
    <row r="306" s="30" customFormat="1" ht="31.5" customHeight="1" spans="1:8">
      <c r="A306" s="32"/>
      <c r="B306" s="34"/>
      <c r="C306" s="35"/>
      <c r="D306" s="36"/>
      <c r="E306" s="37"/>
      <c r="F306" s="37"/>
      <c r="G306" s="37"/>
      <c r="H306" s="37"/>
    </row>
    <row r="307" s="30" customFormat="1" ht="31.5" customHeight="1" spans="1:8">
      <c r="A307" s="32"/>
      <c r="B307" s="34"/>
      <c r="C307" s="35"/>
      <c r="D307" s="36"/>
      <c r="E307" s="37"/>
      <c r="F307" s="37"/>
      <c r="G307" s="37"/>
      <c r="H307" s="37"/>
    </row>
    <row r="308" s="30" customFormat="1" ht="31.5" customHeight="1" spans="1:8">
      <c r="A308" s="32"/>
      <c r="B308" s="34"/>
      <c r="C308" s="35"/>
      <c r="D308" s="36"/>
      <c r="E308" s="37"/>
      <c r="F308" s="37"/>
      <c r="G308" s="37"/>
      <c r="H308" s="37"/>
    </row>
    <row r="309" s="30" customFormat="1" ht="31.5" customHeight="1" spans="1:8">
      <c r="A309" s="32"/>
      <c r="B309" s="34"/>
      <c r="C309" s="35"/>
      <c r="D309" s="36"/>
      <c r="E309" s="37"/>
      <c r="F309" s="37"/>
      <c r="G309" s="37"/>
      <c r="H309" s="37"/>
    </row>
    <row r="310" s="30" customFormat="1" ht="31.5" customHeight="1" spans="1:8">
      <c r="A310" s="32"/>
      <c r="B310" s="34"/>
      <c r="C310" s="35"/>
      <c r="D310" s="36"/>
      <c r="E310" s="37"/>
      <c r="F310" s="37"/>
      <c r="G310" s="37"/>
      <c r="H310" s="37"/>
    </row>
    <row r="311" s="30" customFormat="1" ht="31.5" customHeight="1" spans="1:8">
      <c r="A311" s="32"/>
      <c r="B311" s="34"/>
      <c r="C311" s="35"/>
      <c r="D311" s="36"/>
      <c r="E311" s="37"/>
      <c r="F311" s="37"/>
      <c r="G311" s="37"/>
      <c r="H311" s="37"/>
    </row>
    <row r="312" s="30" customFormat="1" ht="31.5" customHeight="1" spans="1:8">
      <c r="A312" s="32"/>
      <c r="B312" s="34"/>
      <c r="C312" s="35"/>
      <c r="D312" s="36"/>
      <c r="E312" s="37"/>
      <c r="F312" s="37"/>
      <c r="G312" s="37"/>
      <c r="H312" s="37"/>
    </row>
    <row r="313" s="30" customFormat="1" ht="31.5" customHeight="1" spans="1:8">
      <c r="A313" s="32"/>
      <c r="B313" s="34"/>
      <c r="C313" s="35"/>
      <c r="D313" s="36"/>
      <c r="E313" s="37"/>
      <c r="F313" s="37"/>
      <c r="G313" s="37"/>
      <c r="H313" s="37"/>
    </row>
    <row r="314" s="30" customFormat="1" ht="31.5" customHeight="1" spans="1:8">
      <c r="A314" s="32"/>
      <c r="B314" s="34"/>
      <c r="C314" s="35"/>
      <c r="D314" s="36"/>
      <c r="E314" s="37"/>
      <c r="F314" s="37"/>
      <c r="G314" s="37"/>
      <c r="H314" s="37"/>
    </row>
    <row r="315" s="30" customFormat="1" ht="31.5" customHeight="1" spans="1:8">
      <c r="A315" s="32"/>
      <c r="B315" s="34"/>
      <c r="C315" s="35"/>
      <c r="D315" s="36"/>
      <c r="E315" s="37"/>
      <c r="F315" s="37"/>
      <c r="G315" s="37"/>
      <c r="H315" s="37"/>
    </row>
    <row r="316" s="30" customFormat="1" ht="31.5" customHeight="1" spans="1:8">
      <c r="A316" s="32"/>
      <c r="B316" s="34"/>
      <c r="C316" s="35"/>
      <c r="D316" s="36"/>
      <c r="E316" s="37"/>
      <c r="F316" s="37"/>
      <c r="G316" s="37"/>
      <c r="H316" s="37"/>
    </row>
    <row r="317" s="30" customFormat="1" ht="31.5" customHeight="1" spans="1:8">
      <c r="A317" s="32"/>
      <c r="B317" s="34"/>
      <c r="C317" s="35"/>
      <c r="D317" s="36"/>
      <c r="E317" s="37"/>
      <c r="F317" s="37"/>
      <c r="G317" s="37"/>
      <c r="H317" s="37"/>
    </row>
    <row r="318" s="30" customFormat="1" ht="31.5" customHeight="1" spans="1:8">
      <c r="A318" s="32"/>
      <c r="B318" s="34"/>
      <c r="C318" s="35"/>
      <c r="D318" s="36"/>
      <c r="E318" s="37"/>
      <c r="F318" s="37"/>
      <c r="G318" s="37"/>
      <c r="H318" s="37"/>
    </row>
    <row r="319" s="30" customFormat="1" ht="31.5" customHeight="1" spans="1:8">
      <c r="A319" s="32"/>
      <c r="B319" s="34"/>
      <c r="C319" s="35"/>
      <c r="D319" s="36"/>
      <c r="E319" s="37"/>
      <c r="F319" s="37"/>
      <c r="G319" s="37"/>
      <c r="H319" s="37"/>
    </row>
    <row r="320" s="30" customFormat="1" ht="31.5" customHeight="1" spans="1:8">
      <c r="A320" s="32"/>
      <c r="B320" s="34"/>
      <c r="C320" s="35"/>
      <c r="D320" s="36"/>
      <c r="E320" s="37"/>
      <c r="F320" s="37"/>
      <c r="G320" s="37"/>
      <c r="H320" s="37"/>
    </row>
    <row r="321" s="30" customFormat="1" ht="31.5" customHeight="1" spans="1:8">
      <c r="A321" s="32"/>
      <c r="B321" s="34"/>
      <c r="C321" s="35"/>
      <c r="D321" s="36"/>
      <c r="E321" s="37"/>
      <c r="F321" s="37"/>
      <c r="G321" s="37"/>
      <c r="H321" s="37"/>
    </row>
    <row r="322" s="30" customFormat="1" ht="31.5" customHeight="1" spans="1:8">
      <c r="A322" s="32"/>
      <c r="B322" s="34"/>
      <c r="C322" s="35"/>
      <c r="D322" s="36"/>
      <c r="E322" s="37"/>
      <c r="F322" s="37"/>
      <c r="G322" s="37"/>
      <c r="H322" s="37"/>
    </row>
    <row r="323" s="30" customFormat="1" ht="31.5" customHeight="1" spans="1:8">
      <c r="A323" s="32"/>
      <c r="B323" s="34"/>
      <c r="C323" s="35"/>
      <c r="D323" s="36"/>
      <c r="E323" s="37"/>
      <c r="F323" s="37"/>
      <c r="G323" s="37"/>
      <c r="H323" s="37"/>
    </row>
    <row r="324" s="30" customFormat="1" ht="31.5" customHeight="1" spans="1:8">
      <c r="A324" s="32"/>
      <c r="B324" s="34"/>
      <c r="C324" s="35"/>
      <c r="D324" s="36"/>
      <c r="E324" s="37"/>
      <c r="F324" s="37"/>
      <c r="G324" s="37"/>
      <c r="H324" s="37"/>
    </row>
    <row r="325" s="30" customFormat="1" ht="31.5" customHeight="1" spans="1:8">
      <c r="A325" s="32"/>
      <c r="B325" s="34"/>
      <c r="C325" s="35"/>
      <c r="D325" s="36"/>
      <c r="E325" s="37"/>
      <c r="F325" s="37"/>
      <c r="G325" s="37"/>
      <c r="H325" s="37"/>
    </row>
    <row r="326" s="30" customFormat="1" ht="31.5" customHeight="1" spans="1:8">
      <c r="A326" s="32"/>
      <c r="B326" s="34"/>
      <c r="C326" s="35"/>
      <c r="D326" s="36"/>
      <c r="E326" s="37"/>
      <c r="F326" s="37"/>
      <c r="G326" s="37"/>
      <c r="H326" s="37"/>
    </row>
    <row r="327" s="30" customFormat="1" ht="31.5" customHeight="1" spans="1:8">
      <c r="A327" s="32"/>
      <c r="B327" s="34"/>
      <c r="C327" s="35"/>
      <c r="D327" s="36"/>
      <c r="E327" s="37"/>
      <c r="F327" s="37"/>
      <c r="G327" s="37"/>
      <c r="H327" s="37"/>
    </row>
    <row r="328" s="30" customFormat="1" ht="31.5" customHeight="1" spans="1:8">
      <c r="A328" s="32"/>
      <c r="B328" s="34"/>
      <c r="C328" s="35"/>
      <c r="D328" s="36"/>
      <c r="E328" s="37"/>
      <c r="F328" s="37"/>
      <c r="G328" s="37"/>
      <c r="H328" s="37"/>
    </row>
    <row r="329" s="30" customFormat="1" ht="31.5" customHeight="1" spans="1:8">
      <c r="A329" s="32"/>
      <c r="B329" s="34"/>
      <c r="C329" s="35"/>
      <c r="D329" s="36"/>
      <c r="E329" s="37"/>
      <c r="F329" s="37"/>
      <c r="G329" s="37"/>
      <c r="H329" s="37"/>
    </row>
    <row r="330" s="30" customFormat="1" ht="31.5" customHeight="1" spans="1:8">
      <c r="A330" s="32"/>
      <c r="B330" s="34"/>
      <c r="C330" s="35"/>
      <c r="D330" s="36"/>
      <c r="E330" s="37"/>
      <c r="F330" s="37"/>
      <c r="G330" s="37"/>
      <c r="H330" s="37"/>
    </row>
    <row r="331" s="30" customFormat="1" ht="31.5" customHeight="1" spans="1:8">
      <c r="A331" s="32"/>
      <c r="B331" s="34"/>
      <c r="C331" s="35"/>
      <c r="D331" s="36"/>
      <c r="E331" s="37"/>
      <c r="F331" s="37"/>
      <c r="G331" s="37"/>
      <c r="H331" s="37"/>
    </row>
    <row r="332" s="30" customFormat="1" ht="31.5" customHeight="1" spans="1:8">
      <c r="A332" s="32"/>
      <c r="B332" s="34"/>
      <c r="C332" s="35"/>
      <c r="D332" s="36"/>
      <c r="E332" s="37"/>
      <c r="F332" s="37"/>
      <c r="G332" s="37"/>
      <c r="H332" s="37"/>
    </row>
    <row r="333" s="30" customFormat="1" ht="31.5" customHeight="1" spans="1:8">
      <c r="A333" s="32"/>
      <c r="B333" s="34"/>
      <c r="C333" s="35"/>
      <c r="D333" s="36"/>
      <c r="E333" s="37"/>
      <c r="F333" s="37"/>
      <c r="G333" s="37"/>
      <c r="H333" s="37"/>
    </row>
    <row r="334" s="30" customFormat="1" ht="31.5" customHeight="1" spans="1:8">
      <c r="A334" s="32"/>
      <c r="B334" s="34"/>
      <c r="C334" s="35"/>
      <c r="D334" s="36"/>
      <c r="E334" s="37"/>
      <c r="F334" s="37"/>
      <c r="G334" s="37"/>
      <c r="H334" s="37"/>
    </row>
    <row r="335" s="30" customFormat="1" ht="31.5" customHeight="1" spans="1:8">
      <c r="A335" s="32"/>
      <c r="B335" s="34"/>
      <c r="C335" s="35"/>
      <c r="D335" s="36"/>
      <c r="E335" s="37"/>
      <c r="F335" s="37"/>
      <c r="G335" s="37"/>
      <c r="H335" s="37"/>
    </row>
    <row r="336" s="30" customFormat="1" ht="31.5" customHeight="1" spans="1:8">
      <c r="A336" s="32"/>
      <c r="B336" s="34"/>
      <c r="C336" s="35"/>
      <c r="D336" s="36"/>
      <c r="E336" s="37"/>
      <c r="F336" s="37"/>
      <c r="G336" s="37"/>
      <c r="H336" s="37"/>
    </row>
    <row r="337" s="30" customFormat="1" ht="31.5" customHeight="1" spans="1:8">
      <c r="A337" s="32"/>
      <c r="B337" s="34"/>
      <c r="C337" s="35"/>
      <c r="D337" s="36"/>
      <c r="E337" s="37"/>
      <c r="F337" s="37"/>
      <c r="G337" s="37"/>
      <c r="H337" s="37"/>
    </row>
    <row r="338" s="30" customFormat="1" ht="31.5" customHeight="1" spans="1:8">
      <c r="A338" s="32"/>
      <c r="B338" s="34"/>
      <c r="C338" s="35"/>
      <c r="D338" s="36"/>
      <c r="E338" s="37"/>
      <c r="F338" s="37"/>
      <c r="G338" s="37"/>
      <c r="H338" s="37"/>
    </row>
    <row r="339" s="30" customFormat="1" ht="31.5" customHeight="1" spans="1:8">
      <c r="A339" s="32"/>
      <c r="B339" s="34"/>
      <c r="C339" s="35"/>
      <c r="D339" s="36"/>
      <c r="E339" s="37"/>
      <c r="F339" s="37"/>
      <c r="G339" s="37"/>
      <c r="H339" s="37"/>
    </row>
    <row r="340" s="30" customFormat="1" ht="31.5" customHeight="1" spans="1:8">
      <c r="A340" s="32"/>
      <c r="B340" s="34"/>
      <c r="C340" s="35"/>
      <c r="D340" s="36"/>
      <c r="E340" s="37"/>
      <c r="F340" s="37"/>
      <c r="G340" s="37"/>
      <c r="H340" s="37"/>
    </row>
    <row r="341" s="30" customFormat="1" ht="31.5" customHeight="1" spans="1:8">
      <c r="A341" s="32"/>
      <c r="B341" s="34"/>
      <c r="C341" s="35"/>
      <c r="D341" s="36"/>
      <c r="E341" s="37"/>
      <c r="F341" s="37"/>
      <c r="G341" s="37"/>
      <c r="H341" s="37"/>
    </row>
    <row r="342" s="30" customFormat="1" ht="31.5" customHeight="1" spans="1:8">
      <c r="A342" s="32"/>
      <c r="B342" s="34"/>
      <c r="C342" s="35"/>
      <c r="D342" s="36"/>
      <c r="E342" s="37"/>
      <c r="F342" s="37"/>
      <c r="G342" s="37"/>
      <c r="H342" s="37"/>
    </row>
    <row r="343" s="30" customFormat="1" ht="31.5" customHeight="1" spans="1:8">
      <c r="A343" s="32"/>
      <c r="B343" s="34"/>
      <c r="C343" s="35"/>
      <c r="D343" s="36"/>
      <c r="E343" s="37"/>
      <c r="F343" s="37"/>
      <c r="G343" s="37"/>
      <c r="H343" s="37"/>
    </row>
    <row r="344" s="30" customFormat="1" ht="31.5" customHeight="1" spans="1:8">
      <c r="A344" s="32"/>
      <c r="B344" s="34"/>
      <c r="C344" s="35"/>
      <c r="D344" s="36"/>
      <c r="E344" s="37"/>
      <c r="F344" s="37"/>
      <c r="G344" s="37"/>
      <c r="H344" s="37"/>
    </row>
    <row r="345" s="30" customFormat="1" ht="31.5" customHeight="1" spans="1:8">
      <c r="A345" s="32"/>
      <c r="B345" s="34"/>
      <c r="C345" s="35"/>
      <c r="D345" s="36"/>
      <c r="E345" s="37"/>
      <c r="F345" s="37"/>
      <c r="G345" s="37"/>
      <c r="H345" s="37"/>
    </row>
    <row r="346" s="30" customFormat="1" ht="31.5" customHeight="1" spans="1:8">
      <c r="A346" s="32"/>
      <c r="B346" s="34"/>
      <c r="C346" s="35"/>
      <c r="D346" s="36"/>
      <c r="E346" s="37"/>
      <c r="F346" s="37"/>
      <c r="G346" s="37"/>
      <c r="H346" s="37"/>
    </row>
    <row r="347" s="30" customFormat="1" ht="31.5" customHeight="1" spans="1:8">
      <c r="A347" s="32"/>
      <c r="B347" s="34"/>
      <c r="C347" s="35"/>
      <c r="D347" s="36"/>
      <c r="E347" s="37"/>
      <c r="F347" s="37"/>
      <c r="G347" s="37"/>
      <c r="H347" s="37"/>
    </row>
    <row r="348" s="30" customFormat="1" ht="31.5" customHeight="1" spans="1:8">
      <c r="A348" s="32"/>
      <c r="B348" s="34"/>
      <c r="C348" s="35"/>
      <c r="D348" s="36"/>
      <c r="E348" s="37"/>
      <c r="F348" s="37"/>
      <c r="G348" s="37"/>
      <c r="H348" s="37"/>
    </row>
    <row r="349" s="30" customFormat="1" ht="31.5" customHeight="1" spans="1:8">
      <c r="A349" s="32"/>
      <c r="B349" s="34"/>
      <c r="C349" s="35"/>
      <c r="D349" s="36"/>
      <c r="E349" s="37"/>
      <c r="F349" s="37"/>
      <c r="G349" s="37"/>
      <c r="H349" s="37"/>
    </row>
    <row r="350" s="30" customFormat="1" ht="31.5" customHeight="1" spans="1:8">
      <c r="A350" s="32"/>
      <c r="B350" s="34"/>
      <c r="C350" s="35"/>
      <c r="D350" s="36"/>
      <c r="E350" s="37"/>
      <c r="F350" s="37"/>
      <c r="G350" s="37"/>
      <c r="H350" s="37"/>
    </row>
    <row r="351" s="30" customFormat="1" ht="31.5" customHeight="1" spans="1:8">
      <c r="A351" s="32"/>
      <c r="B351" s="34"/>
      <c r="C351" s="35"/>
      <c r="D351" s="36"/>
      <c r="E351" s="37"/>
      <c r="F351" s="37"/>
      <c r="G351" s="37"/>
      <c r="H351" s="37"/>
    </row>
    <row r="352" s="30" customFormat="1" ht="31.5" customHeight="1" spans="1:8">
      <c r="A352" s="32"/>
      <c r="B352" s="34"/>
      <c r="C352" s="35"/>
      <c r="D352" s="36"/>
      <c r="E352" s="37"/>
      <c r="F352" s="37"/>
      <c r="G352" s="37"/>
      <c r="H352" s="37"/>
    </row>
    <row r="353" s="30" customFormat="1" ht="31.5" customHeight="1" spans="1:8">
      <c r="A353" s="32"/>
      <c r="B353" s="34"/>
      <c r="C353" s="35"/>
      <c r="D353" s="36"/>
      <c r="E353" s="37"/>
      <c r="F353" s="37"/>
      <c r="G353" s="37"/>
      <c r="H353" s="37"/>
    </row>
    <row r="354" s="30" customFormat="1" ht="31.5" customHeight="1" spans="1:8">
      <c r="A354" s="32"/>
      <c r="B354" s="34"/>
      <c r="C354" s="35"/>
      <c r="D354" s="36"/>
      <c r="E354" s="37"/>
      <c r="F354" s="37"/>
      <c r="G354" s="37"/>
      <c r="H354" s="37"/>
    </row>
    <row r="355" s="30" customFormat="1" ht="31.5" customHeight="1" spans="1:8">
      <c r="A355" s="32"/>
      <c r="B355" s="34"/>
      <c r="C355" s="35"/>
      <c r="D355" s="36"/>
      <c r="E355" s="37"/>
      <c r="F355" s="37"/>
      <c r="G355" s="37"/>
      <c r="H355" s="37"/>
    </row>
    <row r="356" s="30" customFormat="1" ht="31.5" customHeight="1" spans="1:8">
      <c r="A356" s="32"/>
      <c r="B356" s="34"/>
      <c r="C356" s="35"/>
      <c r="D356" s="36"/>
      <c r="E356" s="37"/>
      <c r="F356" s="37"/>
      <c r="G356" s="37"/>
      <c r="H356" s="37"/>
    </row>
    <row r="357" s="30" customFormat="1" ht="31.5" customHeight="1" spans="1:8">
      <c r="A357" s="32"/>
      <c r="B357" s="34"/>
      <c r="C357" s="35"/>
      <c r="D357" s="36"/>
      <c r="E357" s="37"/>
      <c r="F357" s="37"/>
      <c r="G357" s="37"/>
      <c r="H357" s="37"/>
    </row>
    <row r="358" s="30" customFormat="1" ht="31.5" customHeight="1" spans="1:8">
      <c r="A358" s="32"/>
      <c r="B358" s="34"/>
      <c r="C358" s="35"/>
      <c r="D358" s="36"/>
      <c r="E358" s="37"/>
      <c r="F358" s="37"/>
      <c r="G358" s="37"/>
      <c r="H358" s="37"/>
    </row>
    <row r="359" s="30" customFormat="1" ht="31.5" customHeight="1" spans="1:8">
      <c r="A359" s="32"/>
      <c r="B359" s="34"/>
      <c r="C359" s="35"/>
      <c r="D359" s="36"/>
      <c r="E359" s="37"/>
      <c r="F359" s="37"/>
      <c r="G359" s="37"/>
      <c r="H359" s="37"/>
    </row>
    <row r="360" s="30" customFormat="1" ht="31.5" customHeight="1" spans="1:8">
      <c r="A360" s="32"/>
      <c r="B360" s="34"/>
      <c r="C360" s="35"/>
      <c r="D360" s="36"/>
      <c r="E360" s="37"/>
      <c r="F360" s="37"/>
      <c r="G360" s="37"/>
      <c r="H360" s="37"/>
    </row>
    <row r="361" s="30" customFormat="1" ht="31.5" customHeight="1" spans="1:8">
      <c r="A361" s="32"/>
      <c r="B361" s="34"/>
      <c r="C361" s="35"/>
      <c r="D361" s="36"/>
      <c r="E361" s="37"/>
      <c r="F361" s="37"/>
      <c r="G361" s="37"/>
      <c r="H361" s="37"/>
    </row>
    <row r="362" s="30" customFormat="1" ht="31.5" customHeight="1" spans="1:8">
      <c r="A362" s="32"/>
      <c r="B362" s="34"/>
      <c r="C362" s="35"/>
      <c r="D362" s="36"/>
      <c r="E362" s="37"/>
      <c r="F362" s="37"/>
      <c r="G362" s="37"/>
      <c r="H362" s="37"/>
    </row>
    <row r="363" s="30" customFormat="1" ht="31.5" customHeight="1" spans="1:8">
      <c r="A363" s="32"/>
      <c r="B363" s="34"/>
      <c r="C363" s="35"/>
      <c r="D363" s="36"/>
      <c r="E363" s="37"/>
      <c r="F363" s="37"/>
      <c r="G363" s="37"/>
      <c r="H363" s="37"/>
    </row>
    <row r="364" s="30" customFormat="1" ht="31.5" customHeight="1" spans="1:8">
      <c r="A364" s="32"/>
      <c r="B364" s="34"/>
      <c r="C364" s="35"/>
      <c r="D364" s="36"/>
      <c r="E364" s="37"/>
      <c r="F364" s="37"/>
      <c r="G364" s="37"/>
      <c r="H364" s="37"/>
    </row>
    <row r="365" s="30" customFormat="1" ht="31.5" customHeight="1" spans="1:8">
      <c r="A365" s="32"/>
      <c r="B365" s="34"/>
      <c r="C365" s="35"/>
      <c r="D365" s="36"/>
      <c r="E365" s="37"/>
      <c r="F365" s="37"/>
      <c r="G365" s="37"/>
      <c r="H365" s="37"/>
    </row>
    <row r="366" s="30" customFormat="1" ht="31.5" customHeight="1" spans="1:8">
      <c r="A366" s="32"/>
      <c r="B366" s="34"/>
      <c r="C366" s="35"/>
      <c r="D366" s="36"/>
      <c r="E366" s="37"/>
      <c r="F366" s="37"/>
      <c r="G366" s="37"/>
      <c r="H366" s="37"/>
    </row>
    <row r="367" s="30" customFormat="1" ht="31.5" customHeight="1" spans="1:8">
      <c r="A367" s="32"/>
      <c r="B367" s="34"/>
      <c r="C367" s="35"/>
      <c r="D367" s="36"/>
      <c r="E367" s="37"/>
      <c r="F367" s="37"/>
      <c r="G367" s="37"/>
      <c r="H367" s="37"/>
    </row>
    <row r="368" s="30" customFormat="1" ht="31.5" customHeight="1" spans="1:8">
      <c r="A368" s="32"/>
      <c r="B368" s="34"/>
      <c r="C368" s="35"/>
      <c r="D368" s="36"/>
      <c r="E368" s="37"/>
      <c r="F368" s="37"/>
      <c r="G368" s="37"/>
      <c r="H368" s="37"/>
    </row>
    <row r="369" s="30" customFormat="1" ht="31.5" customHeight="1" spans="1:8">
      <c r="A369" s="32"/>
      <c r="B369" s="34"/>
      <c r="C369" s="35"/>
      <c r="D369" s="36"/>
      <c r="E369" s="37"/>
      <c r="F369" s="37"/>
      <c r="G369" s="37"/>
      <c r="H369" s="37"/>
    </row>
    <row r="370" s="30" customFormat="1" ht="31.5" customHeight="1" spans="1:8">
      <c r="A370" s="32"/>
      <c r="B370" s="34"/>
      <c r="C370" s="35"/>
      <c r="D370" s="36"/>
      <c r="E370" s="37"/>
      <c r="F370" s="37"/>
      <c r="G370" s="37"/>
      <c r="H370" s="37"/>
    </row>
    <row r="371" s="30" customFormat="1" ht="31.5" customHeight="1" spans="1:8">
      <c r="A371" s="32"/>
      <c r="B371" s="34"/>
      <c r="C371" s="35"/>
      <c r="D371" s="36"/>
      <c r="E371" s="37"/>
      <c r="F371" s="37"/>
      <c r="G371" s="37"/>
      <c r="H371" s="37"/>
    </row>
    <row r="372" s="30" customFormat="1" ht="31.5" customHeight="1" spans="1:8">
      <c r="A372" s="32"/>
      <c r="B372" s="34"/>
      <c r="C372" s="35"/>
      <c r="D372" s="36"/>
      <c r="E372" s="37"/>
      <c r="F372" s="37"/>
      <c r="G372" s="37"/>
      <c r="H372" s="37"/>
    </row>
    <row r="373" s="30" customFormat="1" ht="31.5" customHeight="1" spans="1:8">
      <c r="A373" s="32"/>
      <c r="B373" s="34"/>
      <c r="C373" s="35"/>
      <c r="D373" s="36"/>
      <c r="E373" s="37"/>
      <c r="F373" s="37"/>
      <c r="G373" s="37"/>
      <c r="H373" s="37"/>
    </row>
    <row r="374" s="30" customFormat="1" ht="31.5" customHeight="1" spans="1:8">
      <c r="A374" s="32"/>
      <c r="B374" s="34"/>
      <c r="C374" s="35"/>
      <c r="D374" s="36"/>
      <c r="E374" s="37"/>
      <c r="F374" s="37"/>
      <c r="G374" s="37"/>
      <c r="H374" s="37"/>
    </row>
    <row r="375" s="30" customFormat="1" ht="31.5" customHeight="1" spans="1:8">
      <c r="A375" s="32"/>
      <c r="B375" s="34"/>
      <c r="C375" s="35"/>
      <c r="D375" s="36"/>
      <c r="E375" s="37"/>
      <c r="F375" s="37"/>
      <c r="G375" s="37"/>
      <c r="H375" s="37"/>
    </row>
    <row r="376" s="30" customFormat="1" ht="31.5" customHeight="1" spans="1:8">
      <c r="A376" s="32"/>
      <c r="B376" s="34"/>
      <c r="C376" s="35"/>
      <c r="D376" s="36"/>
      <c r="E376" s="37"/>
      <c r="F376" s="37"/>
      <c r="G376" s="37"/>
      <c r="H376" s="37"/>
    </row>
    <row r="377" s="30" customFormat="1" ht="31.5" customHeight="1" spans="1:8">
      <c r="A377" s="32"/>
      <c r="B377" s="34"/>
      <c r="C377" s="35"/>
      <c r="D377" s="36"/>
      <c r="E377" s="37"/>
      <c r="F377" s="37"/>
      <c r="G377" s="37"/>
      <c r="H377" s="37"/>
    </row>
    <row r="378" s="30" customFormat="1" ht="31.5" customHeight="1" spans="1:8">
      <c r="A378" s="32"/>
      <c r="B378" s="34"/>
      <c r="C378" s="35"/>
      <c r="D378" s="36"/>
      <c r="E378" s="37"/>
      <c r="F378" s="37"/>
      <c r="G378" s="37"/>
      <c r="H378" s="37"/>
    </row>
    <row r="379" s="30" customFormat="1" ht="31.5" customHeight="1" spans="1:8">
      <c r="A379" s="32"/>
      <c r="B379" s="34"/>
      <c r="C379" s="35"/>
      <c r="D379" s="36"/>
      <c r="E379" s="37"/>
      <c r="F379" s="37"/>
      <c r="G379" s="37"/>
      <c r="H379" s="37"/>
    </row>
    <row r="380" s="30" customFormat="1" ht="31.5" customHeight="1" spans="1:8">
      <c r="A380" s="32"/>
      <c r="B380" s="34"/>
      <c r="C380" s="35"/>
      <c r="D380" s="36"/>
      <c r="E380" s="37"/>
      <c r="F380" s="37"/>
      <c r="G380" s="37"/>
      <c r="H380" s="37"/>
    </row>
    <row r="381" s="30" customFormat="1" ht="31.5" customHeight="1" spans="1:8">
      <c r="A381" s="32"/>
      <c r="B381" s="34"/>
      <c r="C381" s="35"/>
      <c r="D381" s="36"/>
      <c r="E381" s="37"/>
      <c r="F381" s="37"/>
      <c r="G381" s="37"/>
      <c r="H381" s="37"/>
    </row>
    <row r="382" s="30" customFormat="1" ht="31.5" customHeight="1" spans="1:8">
      <c r="A382" s="32"/>
      <c r="B382" s="34"/>
      <c r="C382" s="35"/>
      <c r="D382" s="36"/>
      <c r="E382" s="37"/>
      <c r="F382" s="37"/>
      <c r="G382" s="37"/>
      <c r="H382" s="37"/>
    </row>
    <row r="383" s="30" customFormat="1" ht="31.5" customHeight="1" spans="1:8">
      <c r="A383" s="32"/>
      <c r="B383" s="34"/>
      <c r="C383" s="35"/>
      <c r="D383" s="36"/>
      <c r="E383" s="37"/>
      <c r="F383" s="37"/>
      <c r="G383" s="37"/>
      <c r="H383" s="37"/>
    </row>
    <row r="384" s="30" customFormat="1" ht="31.5" customHeight="1" spans="1:8">
      <c r="A384" s="32"/>
      <c r="B384" s="34"/>
      <c r="C384" s="35"/>
      <c r="D384" s="36"/>
      <c r="E384" s="37"/>
      <c r="F384" s="37"/>
      <c r="G384" s="37"/>
      <c r="H384" s="37"/>
    </row>
    <row r="385" s="30" customFormat="1" ht="31.5" customHeight="1" spans="1:8">
      <c r="A385" s="32"/>
      <c r="B385" s="34"/>
      <c r="C385" s="35"/>
      <c r="D385" s="36"/>
      <c r="E385" s="37"/>
      <c r="F385" s="37"/>
      <c r="G385" s="37"/>
      <c r="H385" s="37"/>
    </row>
    <row r="386" s="30" customFormat="1" ht="31.5" customHeight="1" spans="1:8">
      <c r="A386" s="32"/>
      <c r="B386" s="34"/>
      <c r="C386" s="35"/>
      <c r="D386" s="36"/>
      <c r="E386" s="37"/>
      <c r="F386" s="37"/>
      <c r="G386" s="37"/>
      <c r="H386" s="37"/>
    </row>
    <row r="387" s="30" customFormat="1" ht="31.5" customHeight="1" spans="1:8">
      <c r="A387" s="32"/>
      <c r="B387" s="34"/>
      <c r="C387" s="35"/>
      <c r="D387" s="36"/>
      <c r="E387" s="37"/>
      <c r="F387" s="37"/>
      <c r="G387" s="37"/>
      <c r="H387" s="37"/>
    </row>
    <row r="388" s="30" customFormat="1" ht="31.5" customHeight="1" spans="1:8">
      <c r="A388" s="32"/>
      <c r="B388" s="34"/>
      <c r="C388" s="35"/>
      <c r="D388" s="36"/>
      <c r="E388" s="37"/>
      <c r="F388" s="37"/>
      <c r="G388" s="37"/>
      <c r="H388" s="37"/>
    </row>
    <row r="389" s="30" customFormat="1" ht="31.5" customHeight="1" spans="1:8">
      <c r="A389" s="32"/>
      <c r="B389" s="34"/>
      <c r="C389" s="35"/>
      <c r="D389" s="36"/>
      <c r="E389" s="37"/>
      <c r="F389" s="37"/>
      <c r="G389" s="37"/>
      <c r="H389" s="37"/>
    </row>
    <row r="390" s="30" customFormat="1" ht="31.5" customHeight="1" spans="1:8">
      <c r="A390" s="32"/>
      <c r="B390" s="34"/>
      <c r="C390" s="35"/>
      <c r="D390" s="36"/>
      <c r="E390" s="37"/>
      <c r="F390" s="37"/>
      <c r="G390" s="37"/>
      <c r="H390" s="37"/>
    </row>
    <row r="391" s="30" customFormat="1" ht="31.5" customHeight="1" spans="1:8">
      <c r="A391" s="32"/>
      <c r="B391" s="34"/>
      <c r="C391" s="35"/>
      <c r="D391" s="36"/>
      <c r="E391" s="37"/>
      <c r="F391" s="37"/>
      <c r="G391" s="37"/>
      <c r="H391" s="37"/>
    </row>
    <row r="392" s="30" customFormat="1" ht="31.5" customHeight="1" spans="1:8">
      <c r="A392" s="32"/>
      <c r="B392" s="34"/>
      <c r="C392" s="35"/>
      <c r="D392" s="36"/>
      <c r="E392" s="37"/>
      <c r="F392" s="37"/>
      <c r="G392" s="37"/>
      <c r="H392" s="37"/>
    </row>
    <row r="393" s="30" customFormat="1" ht="31.5" customHeight="1" spans="1:8">
      <c r="A393" s="32"/>
      <c r="B393" s="34"/>
      <c r="C393" s="35"/>
      <c r="D393" s="36"/>
      <c r="E393" s="37"/>
      <c r="F393" s="37"/>
      <c r="G393" s="37"/>
      <c r="H393" s="37"/>
    </row>
    <row r="394" s="30" customFormat="1" ht="31.5" customHeight="1" spans="1:8">
      <c r="A394" s="32"/>
      <c r="B394" s="34"/>
      <c r="C394" s="35"/>
      <c r="D394" s="36"/>
      <c r="E394" s="37"/>
      <c r="F394" s="37"/>
      <c r="G394" s="37"/>
      <c r="H394" s="37"/>
    </row>
    <row r="395" s="30" customFormat="1" ht="31.5" customHeight="1" spans="1:8">
      <c r="A395" s="32"/>
      <c r="B395" s="34"/>
      <c r="C395" s="35"/>
      <c r="D395" s="36"/>
      <c r="E395" s="37"/>
      <c r="F395" s="37"/>
      <c r="G395" s="37"/>
      <c r="H395" s="37"/>
    </row>
    <row r="396" s="30" customFormat="1" ht="31.5" customHeight="1" spans="1:8">
      <c r="A396" s="32"/>
      <c r="B396" s="34"/>
      <c r="C396" s="35"/>
      <c r="D396" s="36"/>
      <c r="E396" s="37"/>
      <c r="F396" s="37"/>
      <c r="G396" s="37"/>
      <c r="H396" s="37"/>
    </row>
    <row r="397" s="30" customFormat="1" ht="31.5" customHeight="1" spans="1:8">
      <c r="A397" s="32"/>
      <c r="B397" s="34"/>
      <c r="C397" s="35"/>
      <c r="D397" s="36"/>
      <c r="E397" s="37"/>
      <c r="F397" s="37"/>
      <c r="G397" s="37"/>
      <c r="H397" s="37"/>
    </row>
    <row r="398" s="30" customFormat="1" ht="31.5" customHeight="1" spans="1:8">
      <c r="A398" s="32"/>
      <c r="B398" s="34"/>
      <c r="C398" s="35"/>
      <c r="D398" s="36"/>
      <c r="E398" s="37"/>
      <c r="F398" s="37"/>
      <c r="G398" s="37"/>
      <c r="H398" s="37"/>
    </row>
    <row r="399" s="30" customFormat="1" ht="31.5" customHeight="1" spans="1:8">
      <c r="A399" s="32"/>
      <c r="B399" s="34"/>
      <c r="C399" s="35"/>
      <c r="D399" s="36"/>
      <c r="E399" s="37"/>
      <c r="F399" s="37"/>
      <c r="G399" s="37"/>
      <c r="H399" s="37"/>
    </row>
    <row r="400" s="30" customFormat="1" ht="31.5" customHeight="1" spans="1:8">
      <c r="A400" s="32"/>
      <c r="B400" s="34"/>
      <c r="C400" s="35"/>
      <c r="D400" s="36"/>
      <c r="E400" s="37"/>
      <c r="F400" s="37"/>
      <c r="G400" s="37"/>
      <c r="H400" s="37"/>
    </row>
    <row r="401" s="30" customFormat="1" ht="31.5" customHeight="1" spans="1:8">
      <c r="A401" s="32"/>
      <c r="B401" s="34"/>
      <c r="C401" s="35"/>
      <c r="D401" s="36"/>
      <c r="E401" s="37"/>
      <c r="F401" s="37"/>
      <c r="G401" s="37"/>
      <c r="H401" s="37"/>
    </row>
    <row r="402" s="30" customFormat="1" ht="31.5" customHeight="1" spans="1:8">
      <c r="A402" s="32"/>
      <c r="B402" s="34"/>
      <c r="C402" s="35"/>
      <c r="D402" s="36"/>
      <c r="E402" s="37"/>
      <c r="F402" s="37"/>
      <c r="G402" s="37"/>
      <c r="H402" s="37"/>
    </row>
    <row r="403" s="30" customFormat="1" ht="31.5" customHeight="1" spans="1:8">
      <c r="A403" s="32"/>
      <c r="B403" s="34"/>
      <c r="C403" s="35"/>
      <c r="D403" s="36"/>
      <c r="E403" s="37"/>
      <c r="F403" s="37"/>
      <c r="G403" s="37"/>
      <c r="H403" s="37"/>
    </row>
    <row r="404" s="30" customFormat="1" ht="31.5" customHeight="1" spans="1:8">
      <c r="A404" s="32"/>
      <c r="B404" s="34"/>
      <c r="C404" s="35"/>
      <c r="D404" s="36"/>
      <c r="E404" s="37"/>
      <c r="F404" s="37"/>
      <c r="G404" s="37"/>
      <c r="H404" s="37"/>
    </row>
    <row r="405" s="30" customFormat="1" ht="31.5" customHeight="1" spans="1:8">
      <c r="A405" s="32"/>
      <c r="B405" s="34"/>
      <c r="C405" s="35"/>
      <c r="D405" s="36"/>
      <c r="E405" s="37"/>
      <c r="F405" s="37"/>
      <c r="G405" s="37"/>
      <c r="H405" s="37"/>
    </row>
    <row r="406" s="30" customFormat="1" ht="31.5" customHeight="1" spans="1:8">
      <c r="A406" s="32"/>
      <c r="B406" s="34"/>
      <c r="C406" s="35"/>
      <c r="D406" s="36"/>
      <c r="E406" s="37"/>
      <c r="F406" s="37"/>
      <c r="G406" s="37"/>
      <c r="H406" s="37"/>
    </row>
    <row r="407" s="30" customFormat="1" ht="31.5" customHeight="1" spans="1:8">
      <c r="A407" s="32"/>
      <c r="B407" s="34"/>
      <c r="C407" s="35"/>
      <c r="D407" s="36"/>
      <c r="E407" s="37"/>
      <c r="F407" s="37"/>
      <c r="G407" s="37"/>
      <c r="H407" s="37"/>
    </row>
    <row r="408" s="30" customFormat="1" ht="31.5" customHeight="1" spans="1:8">
      <c r="A408" s="32"/>
      <c r="B408" s="34"/>
      <c r="C408" s="35"/>
      <c r="D408" s="36"/>
      <c r="E408" s="37"/>
      <c r="F408" s="37"/>
      <c r="G408" s="37"/>
      <c r="H408" s="37"/>
    </row>
    <row r="409" s="30" customFormat="1" ht="31.5" customHeight="1" spans="1:8">
      <c r="A409" s="32"/>
      <c r="B409" s="34"/>
      <c r="C409" s="35"/>
      <c r="D409" s="36"/>
      <c r="E409" s="37"/>
      <c r="F409" s="37"/>
      <c r="G409" s="37"/>
      <c r="H409" s="37"/>
    </row>
    <row r="410" s="30" customFormat="1" ht="31.5" customHeight="1" spans="1:8">
      <c r="A410" s="32"/>
      <c r="B410" s="34"/>
      <c r="C410" s="35"/>
      <c r="D410" s="36"/>
      <c r="E410" s="37"/>
      <c r="F410" s="37"/>
      <c r="G410" s="37"/>
      <c r="H410" s="37"/>
    </row>
    <row r="411" s="30" customFormat="1" ht="31.5" customHeight="1" spans="1:8">
      <c r="A411" s="32"/>
      <c r="B411" s="34"/>
      <c r="C411" s="35"/>
      <c r="D411" s="36"/>
      <c r="E411" s="37"/>
      <c r="F411" s="37"/>
      <c r="G411" s="37"/>
      <c r="H411" s="37"/>
    </row>
    <row r="412" s="33" customFormat="1" spans="1:8">
      <c r="A412" s="32"/>
      <c r="B412" s="34"/>
      <c r="C412" s="35"/>
      <c r="D412" s="36"/>
      <c r="E412" s="37"/>
      <c r="F412" s="37"/>
      <c r="G412" s="37"/>
      <c r="H412" s="37"/>
    </row>
    <row r="413" s="33" customFormat="1" spans="1:8">
      <c r="A413" s="32"/>
      <c r="B413" s="34"/>
      <c r="C413" s="35"/>
      <c r="D413" s="36"/>
      <c r="E413" s="37"/>
      <c r="F413" s="37"/>
      <c r="G413" s="37"/>
      <c r="H413" s="37"/>
    </row>
    <row r="414" s="33" customFormat="1" spans="1:8">
      <c r="A414" s="32"/>
      <c r="B414" s="34"/>
      <c r="C414" s="35"/>
      <c r="D414" s="36"/>
      <c r="E414" s="37"/>
      <c r="F414" s="37"/>
      <c r="G414" s="37"/>
      <c r="H414" s="37"/>
    </row>
    <row r="415" s="33" customFormat="1" spans="1:8">
      <c r="A415" s="32"/>
      <c r="B415" s="34"/>
      <c r="C415" s="35"/>
      <c r="D415" s="36"/>
      <c r="E415" s="37"/>
      <c r="F415" s="37"/>
      <c r="G415" s="37"/>
      <c r="H415" s="37"/>
    </row>
    <row r="416" s="33" customFormat="1" spans="1:8">
      <c r="A416" s="32"/>
      <c r="B416" s="34"/>
      <c r="C416" s="35"/>
      <c r="D416" s="36"/>
      <c r="E416" s="37"/>
      <c r="F416" s="37"/>
      <c r="G416" s="37"/>
      <c r="H416" s="37"/>
    </row>
    <row r="417" s="33" customFormat="1" spans="1:8">
      <c r="A417" s="32"/>
      <c r="B417" s="34"/>
      <c r="C417" s="35"/>
      <c r="D417" s="36"/>
      <c r="E417" s="37"/>
      <c r="F417" s="37"/>
      <c r="G417" s="37"/>
      <c r="H417" s="37"/>
    </row>
    <row r="418" s="33" customFormat="1" spans="1:8">
      <c r="A418" s="32"/>
      <c r="B418" s="34"/>
      <c r="C418" s="35"/>
      <c r="D418" s="36"/>
      <c r="E418" s="37"/>
      <c r="F418" s="37"/>
      <c r="G418" s="37"/>
      <c r="H418" s="37"/>
    </row>
    <row r="419" s="33" customFormat="1" spans="1:8">
      <c r="A419" s="32"/>
      <c r="B419" s="34"/>
      <c r="C419" s="35"/>
      <c r="D419" s="36"/>
      <c r="E419" s="37"/>
      <c r="F419" s="37"/>
      <c r="G419" s="37"/>
      <c r="H419" s="37"/>
    </row>
    <row r="420" s="33" customFormat="1" spans="1:8">
      <c r="A420" s="32"/>
      <c r="B420" s="34"/>
      <c r="C420" s="35"/>
      <c r="D420" s="36"/>
      <c r="E420" s="37"/>
      <c r="F420" s="37"/>
      <c r="G420" s="37"/>
      <c r="H420" s="37"/>
    </row>
    <row r="421" s="33" customFormat="1" spans="1:8">
      <c r="A421" s="32"/>
      <c r="B421" s="34"/>
      <c r="C421" s="35"/>
      <c r="D421" s="36"/>
      <c r="E421" s="37"/>
      <c r="F421" s="37"/>
      <c r="G421" s="37"/>
      <c r="H421" s="37"/>
    </row>
    <row r="422" s="33" customFormat="1" spans="1:8">
      <c r="A422" s="32"/>
      <c r="B422" s="34"/>
      <c r="C422" s="35"/>
      <c r="D422" s="36"/>
      <c r="E422" s="37"/>
      <c r="F422" s="37"/>
      <c r="G422" s="37"/>
      <c r="H422" s="37"/>
    </row>
    <row r="423" s="33" customFormat="1" spans="1:8">
      <c r="A423" s="32"/>
      <c r="B423" s="34"/>
      <c r="C423" s="35"/>
      <c r="D423" s="36"/>
      <c r="E423" s="37"/>
      <c r="F423" s="37"/>
      <c r="G423" s="37"/>
      <c r="H423" s="37"/>
    </row>
    <row r="424" s="33" customFormat="1" spans="1:8">
      <c r="A424" s="32"/>
      <c r="B424" s="34"/>
      <c r="C424" s="35"/>
      <c r="D424" s="36"/>
      <c r="E424" s="37"/>
      <c r="F424" s="37"/>
      <c r="G424" s="37"/>
      <c r="H424" s="37"/>
    </row>
    <row r="425" s="33" customFormat="1" spans="1:8">
      <c r="A425" s="32"/>
      <c r="B425" s="34"/>
      <c r="C425" s="35"/>
      <c r="D425" s="36"/>
      <c r="E425" s="37"/>
      <c r="F425" s="37"/>
      <c r="G425" s="37"/>
      <c r="H425" s="37"/>
    </row>
    <row r="426" s="33" customFormat="1" spans="1:8">
      <c r="A426" s="32"/>
      <c r="B426" s="34"/>
      <c r="C426" s="35"/>
      <c r="D426" s="36"/>
      <c r="E426" s="37"/>
      <c r="F426" s="37"/>
      <c r="G426" s="37"/>
      <c r="H426" s="37"/>
    </row>
    <row r="427" s="33" customFormat="1" spans="1:8">
      <c r="A427" s="32"/>
      <c r="B427" s="34"/>
      <c r="C427" s="35"/>
      <c r="D427" s="36"/>
      <c r="E427" s="37"/>
      <c r="F427" s="37"/>
      <c r="G427" s="37"/>
      <c r="H427" s="37"/>
    </row>
    <row r="428" s="33" customFormat="1" spans="1:8">
      <c r="A428" s="32"/>
      <c r="B428" s="34"/>
      <c r="C428" s="35"/>
      <c r="D428" s="36"/>
      <c r="E428" s="37"/>
      <c r="F428" s="37"/>
      <c r="G428" s="37"/>
      <c r="H428" s="37"/>
    </row>
    <row r="429" s="33" customFormat="1" spans="1:8">
      <c r="A429" s="32"/>
      <c r="B429" s="34"/>
      <c r="C429" s="35"/>
      <c r="D429" s="36"/>
      <c r="E429" s="37"/>
      <c r="F429" s="37"/>
      <c r="G429" s="37"/>
      <c r="H429" s="37"/>
    </row>
    <row r="430" s="33" customFormat="1" spans="1:8">
      <c r="A430" s="32"/>
      <c r="B430" s="34"/>
      <c r="C430" s="35"/>
      <c r="D430" s="36"/>
      <c r="E430" s="37"/>
      <c r="F430" s="37"/>
      <c r="G430" s="37"/>
      <c r="H430" s="37"/>
    </row>
    <row r="431" s="33" customFormat="1" spans="1:8">
      <c r="A431" s="32"/>
      <c r="B431" s="34"/>
      <c r="C431" s="35"/>
      <c r="D431" s="36"/>
      <c r="E431" s="37"/>
      <c r="F431" s="37"/>
      <c r="G431" s="37"/>
      <c r="H431" s="37"/>
    </row>
    <row r="432" s="33" customFormat="1" spans="1:8">
      <c r="A432" s="32"/>
      <c r="B432" s="34"/>
      <c r="C432" s="35"/>
      <c r="D432" s="36"/>
      <c r="E432" s="37"/>
      <c r="F432" s="37"/>
      <c r="G432" s="37"/>
      <c r="H432" s="37"/>
    </row>
    <row r="433" s="33" customFormat="1" spans="1:8">
      <c r="A433" s="32"/>
      <c r="B433" s="34"/>
      <c r="C433" s="35"/>
      <c r="D433" s="36"/>
      <c r="E433" s="37"/>
      <c r="F433" s="37"/>
      <c r="G433" s="37"/>
      <c r="H433" s="37"/>
    </row>
    <row r="434" s="33" customFormat="1" spans="1:8">
      <c r="A434" s="32"/>
      <c r="B434" s="34"/>
      <c r="C434" s="35"/>
      <c r="D434" s="36"/>
      <c r="E434" s="37"/>
      <c r="F434" s="37"/>
      <c r="G434" s="37"/>
      <c r="H434" s="37"/>
    </row>
    <row r="435" s="33" customFormat="1" spans="1:8">
      <c r="A435" s="32"/>
      <c r="B435" s="34"/>
      <c r="C435" s="35"/>
      <c r="D435" s="36"/>
      <c r="E435" s="37"/>
      <c r="F435" s="37"/>
      <c r="G435" s="37"/>
      <c r="H435" s="37"/>
    </row>
    <row r="436" s="33" customFormat="1" spans="1:8">
      <c r="A436" s="32"/>
      <c r="B436" s="34"/>
      <c r="C436" s="35"/>
      <c r="D436" s="36"/>
      <c r="E436" s="37"/>
      <c r="F436" s="37"/>
      <c r="G436" s="37"/>
      <c r="H436" s="37"/>
    </row>
    <row r="437" s="33" customFormat="1" spans="1:8">
      <c r="A437" s="32"/>
      <c r="B437" s="34"/>
      <c r="C437" s="35"/>
      <c r="D437" s="36"/>
      <c r="E437" s="37"/>
      <c r="F437" s="37"/>
      <c r="G437" s="37"/>
      <c r="H437" s="37"/>
    </row>
    <row r="438" s="33" customFormat="1" spans="1:8">
      <c r="A438" s="32"/>
      <c r="B438" s="34"/>
      <c r="C438" s="35"/>
      <c r="D438" s="36"/>
      <c r="E438" s="37"/>
      <c r="F438" s="37"/>
      <c r="G438" s="37"/>
      <c r="H438" s="37"/>
    </row>
    <row r="439" s="33" customFormat="1" spans="1:8">
      <c r="A439" s="32"/>
      <c r="B439" s="34"/>
      <c r="C439" s="35"/>
      <c r="D439" s="36"/>
      <c r="E439" s="37"/>
      <c r="F439" s="37"/>
      <c r="G439" s="37"/>
      <c r="H439" s="37"/>
    </row>
    <row r="440" s="33" customFormat="1" spans="1:8">
      <c r="A440" s="32"/>
      <c r="B440" s="34"/>
      <c r="C440" s="35"/>
      <c r="D440" s="36"/>
      <c r="E440" s="37"/>
      <c r="F440" s="37"/>
      <c r="G440" s="37"/>
      <c r="H440" s="37"/>
    </row>
    <row r="441" s="33" customFormat="1" spans="1:8">
      <c r="A441" s="32"/>
      <c r="B441" s="34"/>
      <c r="C441" s="35"/>
      <c r="D441" s="36"/>
      <c r="E441" s="37"/>
      <c r="F441" s="37"/>
      <c r="G441" s="37"/>
      <c r="H441" s="37"/>
    </row>
    <row r="442" s="33" customFormat="1" spans="1:8">
      <c r="A442" s="32"/>
      <c r="B442" s="34"/>
      <c r="C442" s="35"/>
      <c r="D442" s="36"/>
      <c r="E442" s="37"/>
      <c r="F442" s="37"/>
      <c r="G442" s="37"/>
      <c r="H442" s="37"/>
    </row>
    <row r="443" s="33" customFormat="1" spans="1:8">
      <c r="A443" s="32"/>
      <c r="B443" s="34"/>
      <c r="C443" s="35"/>
      <c r="D443" s="36"/>
      <c r="E443" s="37"/>
      <c r="F443" s="37"/>
      <c r="G443" s="37"/>
      <c r="H443" s="37"/>
    </row>
    <row r="444" s="33" customFormat="1" spans="1:8">
      <c r="A444" s="32"/>
      <c r="B444" s="34"/>
      <c r="C444" s="35"/>
      <c r="D444" s="36"/>
      <c r="E444" s="37"/>
      <c r="F444" s="37"/>
      <c r="G444" s="37"/>
      <c r="H444" s="37"/>
    </row>
    <row r="445" s="33" customFormat="1" spans="1:8">
      <c r="A445" s="32"/>
      <c r="B445" s="34"/>
      <c r="C445" s="35"/>
      <c r="D445" s="36"/>
      <c r="E445" s="37"/>
      <c r="F445" s="37"/>
      <c r="G445" s="37"/>
      <c r="H445" s="37"/>
    </row>
    <row r="446" s="33" customFormat="1" spans="1:8">
      <c r="A446" s="32"/>
      <c r="B446" s="34"/>
      <c r="C446" s="35"/>
      <c r="D446" s="36"/>
      <c r="E446" s="37"/>
      <c r="F446" s="37"/>
      <c r="G446" s="37"/>
      <c r="H446" s="37"/>
    </row>
    <row r="447" s="33" customFormat="1" spans="1:8">
      <c r="A447" s="32"/>
      <c r="B447" s="34"/>
      <c r="C447" s="35"/>
      <c r="D447" s="36"/>
      <c r="E447" s="37"/>
      <c r="F447" s="37"/>
      <c r="G447" s="37"/>
      <c r="H447" s="37"/>
    </row>
    <row r="448" s="33" customFormat="1" spans="1:8">
      <c r="A448" s="32"/>
      <c r="B448" s="34"/>
      <c r="C448" s="35"/>
      <c r="D448" s="36"/>
      <c r="E448" s="37"/>
      <c r="F448" s="37"/>
      <c r="G448" s="37"/>
      <c r="H448" s="37"/>
    </row>
    <row r="449" s="33" customFormat="1" spans="1:8">
      <c r="A449" s="32"/>
      <c r="B449" s="34"/>
      <c r="C449" s="35"/>
      <c r="D449" s="36"/>
      <c r="E449" s="37"/>
      <c r="F449" s="37"/>
      <c r="G449" s="37"/>
      <c r="H449" s="37"/>
    </row>
    <row r="450" s="33" customFormat="1" spans="1:8">
      <c r="A450" s="32"/>
      <c r="B450" s="34"/>
      <c r="C450" s="35"/>
      <c r="D450" s="36"/>
      <c r="E450" s="37"/>
      <c r="F450" s="37"/>
      <c r="G450" s="37"/>
      <c r="H450" s="37"/>
    </row>
    <row r="451" s="33" customFormat="1" spans="1:8">
      <c r="A451" s="32"/>
      <c r="B451" s="34"/>
      <c r="C451" s="35"/>
      <c r="D451" s="36"/>
      <c r="E451" s="37"/>
      <c r="F451" s="37"/>
      <c r="G451" s="37"/>
      <c r="H451" s="37"/>
    </row>
    <row r="452" s="33" customFormat="1" spans="1:8">
      <c r="A452" s="32"/>
      <c r="B452" s="34"/>
      <c r="C452" s="35"/>
      <c r="D452" s="36"/>
      <c r="E452" s="37"/>
      <c r="F452" s="37"/>
      <c r="G452" s="37"/>
      <c r="H452" s="37"/>
    </row>
    <row r="453" s="33" customFormat="1" spans="1:8">
      <c r="A453" s="32"/>
      <c r="B453" s="34"/>
      <c r="C453" s="35"/>
      <c r="D453" s="36"/>
      <c r="E453" s="37"/>
      <c r="F453" s="37"/>
      <c r="G453" s="37"/>
      <c r="H453" s="37"/>
    </row>
    <row r="454" s="33" customFormat="1" spans="1:8">
      <c r="A454" s="32"/>
      <c r="B454" s="34"/>
      <c r="C454" s="35"/>
      <c r="D454" s="36"/>
      <c r="E454" s="37"/>
      <c r="F454" s="37"/>
      <c r="G454" s="37"/>
      <c r="H454" s="37"/>
    </row>
    <row r="455" s="33" customFormat="1" spans="1:8">
      <c r="A455" s="32"/>
      <c r="B455" s="34"/>
      <c r="C455" s="35"/>
      <c r="D455" s="36"/>
      <c r="E455" s="37"/>
      <c r="F455" s="37"/>
      <c r="G455" s="37"/>
      <c r="H455" s="37"/>
    </row>
    <row r="456" s="33" customFormat="1" spans="1:8">
      <c r="A456" s="32"/>
      <c r="B456" s="34"/>
      <c r="C456" s="35"/>
      <c r="D456" s="36"/>
      <c r="E456" s="37"/>
      <c r="F456" s="37"/>
      <c r="G456" s="37"/>
      <c r="H456" s="37"/>
    </row>
    <row r="457" s="33" customFormat="1" spans="1:8">
      <c r="A457" s="32"/>
      <c r="B457" s="34"/>
      <c r="C457" s="35"/>
      <c r="D457" s="36"/>
      <c r="E457" s="37"/>
      <c r="F457" s="37"/>
      <c r="G457" s="37"/>
      <c r="H457" s="37"/>
    </row>
    <row r="458" s="33" customFormat="1" spans="1:8">
      <c r="A458" s="32"/>
      <c r="B458" s="34"/>
      <c r="C458" s="35"/>
      <c r="D458" s="36"/>
      <c r="E458" s="37"/>
      <c r="F458" s="37"/>
      <c r="G458" s="37"/>
      <c r="H458" s="37"/>
    </row>
    <row r="459" s="33" customFormat="1" spans="1:8">
      <c r="A459" s="32"/>
      <c r="B459" s="34"/>
      <c r="C459" s="35"/>
      <c r="D459" s="36"/>
      <c r="E459" s="37"/>
      <c r="F459" s="37"/>
      <c r="G459" s="37"/>
      <c r="H459" s="37"/>
    </row>
    <row r="460" s="33" customFormat="1" spans="1:8">
      <c r="A460" s="32"/>
      <c r="B460" s="34"/>
      <c r="C460" s="35"/>
      <c r="D460" s="36"/>
      <c r="E460" s="37"/>
      <c r="F460" s="37"/>
      <c r="G460" s="37"/>
      <c r="H460" s="37"/>
    </row>
    <row r="461" s="33" customFormat="1" spans="1:8">
      <c r="A461" s="32"/>
      <c r="B461" s="34"/>
      <c r="C461" s="35"/>
      <c r="D461" s="36"/>
      <c r="E461" s="37"/>
      <c r="F461" s="37"/>
      <c r="G461" s="37"/>
      <c r="H461" s="37"/>
    </row>
    <row r="462" s="33" customFormat="1" spans="1:8">
      <c r="A462" s="32"/>
      <c r="B462" s="34"/>
      <c r="C462" s="35"/>
      <c r="D462" s="36"/>
      <c r="E462" s="37"/>
      <c r="F462" s="37"/>
      <c r="G462" s="37"/>
      <c r="H462" s="37"/>
    </row>
    <row r="463" s="33" customFormat="1" spans="1:8">
      <c r="A463" s="32"/>
      <c r="B463" s="34"/>
      <c r="C463" s="35"/>
      <c r="D463" s="36"/>
      <c r="E463" s="37"/>
      <c r="F463" s="37"/>
      <c r="G463" s="37"/>
      <c r="H463" s="37"/>
    </row>
    <row r="464" s="33" customFormat="1" spans="1:8">
      <c r="A464" s="32"/>
      <c r="B464" s="34"/>
      <c r="C464" s="35"/>
      <c r="D464" s="36"/>
      <c r="E464" s="37"/>
      <c r="F464" s="37"/>
      <c r="G464" s="37"/>
      <c r="H464" s="37"/>
    </row>
    <row r="465" s="33" customFormat="1" spans="1:8">
      <c r="A465" s="32"/>
      <c r="B465" s="34"/>
      <c r="C465" s="35"/>
      <c r="D465" s="36"/>
      <c r="E465" s="37"/>
      <c r="F465" s="37"/>
      <c r="G465" s="37"/>
      <c r="H465" s="37"/>
    </row>
    <row r="466" s="33" customFormat="1" spans="1:8">
      <c r="A466" s="32"/>
      <c r="B466" s="34"/>
      <c r="C466" s="35"/>
      <c r="D466" s="36"/>
      <c r="E466" s="37"/>
      <c r="F466" s="37"/>
      <c r="G466" s="37"/>
      <c r="H466" s="37"/>
    </row>
    <row r="467" s="33" customFormat="1" spans="1:8">
      <c r="A467" s="32"/>
      <c r="B467" s="34"/>
      <c r="C467" s="35"/>
      <c r="D467" s="36"/>
      <c r="E467" s="37"/>
      <c r="F467" s="37"/>
      <c r="G467" s="37"/>
      <c r="H467" s="37"/>
    </row>
    <row r="468" s="33" customFormat="1" spans="1:8">
      <c r="A468" s="32"/>
      <c r="B468" s="34"/>
      <c r="C468" s="35"/>
      <c r="D468" s="36"/>
      <c r="E468" s="37"/>
      <c r="F468" s="37"/>
      <c r="G468" s="37"/>
      <c r="H468" s="37"/>
    </row>
    <row r="469" s="33" customFormat="1" spans="1:8">
      <c r="A469" s="32"/>
      <c r="B469" s="34"/>
      <c r="C469" s="35"/>
      <c r="D469" s="36"/>
      <c r="E469" s="37"/>
      <c r="F469" s="37"/>
      <c r="G469" s="37"/>
      <c r="H469" s="37"/>
    </row>
    <row r="470" s="33" customFormat="1" spans="1:8">
      <c r="A470" s="32"/>
      <c r="B470" s="34"/>
      <c r="C470" s="35"/>
      <c r="D470" s="36"/>
      <c r="E470" s="37"/>
      <c r="F470" s="37"/>
      <c r="G470" s="37"/>
      <c r="H470" s="37"/>
    </row>
    <row r="471" s="33" customFormat="1" spans="1:8">
      <c r="A471" s="32"/>
      <c r="B471" s="34"/>
      <c r="C471" s="35"/>
      <c r="D471" s="36"/>
      <c r="E471" s="37"/>
      <c r="F471" s="37"/>
      <c r="G471" s="37"/>
      <c r="H471" s="37"/>
    </row>
    <row r="472" s="33" customFormat="1" spans="1:8">
      <c r="A472" s="32"/>
      <c r="B472" s="34"/>
      <c r="C472" s="35"/>
      <c r="D472" s="36"/>
      <c r="E472" s="37"/>
      <c r="F472" s="37"/>
      <c r="G472" s="37"/>
      <c r="H472" s="37"/>
    </row>
    <row r="473" s="33" customFormat="1" spans="1:8">
      <c r="A473" s="32"/>
      <c r="B473" s="34"/>
      <c r="C473" s="35"/>
      <c r="D473" s="36"/>
      <c r="E473" s="37"/>
      <c r="F473" s="37"/>
      <c r="G473" s="37"/>
      <c r="H473" s="37"/>
    </row>
    <row r="474" s="33" customFormat="1" spans="1:8">
      <c r="A474" s="32"/>
      <c r="B474" s="34"/>
      <c r="C474" s="35"/>
      <c r="D474" s="36"/>
      <c r="E474" s="37"/>
      <c r="F474" s="37"/>
      <c r="G474" s="37"/>
      <c r="H474" s="37"/>
    </row>
    <row r="475" s="33" customFormat="1" spans="1:8">
      <c r="A475" s="32"/>
      <c r="B475" s="34"/>
      <c r="C475" s="35"/>
      <c r="D475" s="36"/>
      <c r="E475" s="37"/>
      <c r="F475" s="37"/>
      <c r="G475" s="37"/>
      <c r="H475" s="37"/>
    </row>
    <row r="476" s="33" customFormat="1" spans="1:8">
      <c r="A476" s="32"/>
      <c r="B476" s="34"/>
      <c r="C476" s="35"/>
      <c r="D476" s="36"/>
      <c r="E476" s="37"/>
      <c r="F476" s="37"/>
      <c r="G476" s="37"/>
      <c r="H476" s="37"/>
    </row>
    <row r="477" s="33" customFormat="1" spans="1:8">
      <c r="A477" s="32"/>
      <c r="B477" s="34"/>
      <c r="C477" s="35"/>
      <c r="D477" s="36"/>
      <c r="E477" s="37"/>
      <c r="F477" s="37"/>
      <c r="G477" s="37"/>
      <c r="H477" s="37"/>
    </row>
    <row r="478" s="33" customFormat="1" spans="1:8">
      <c r="A478" s="32"/>
      <c r="B478" s="34"/>
      <c r="C478" s="35"/>
      <c r="D478" s="36"/>
      <c r="E478" s="37"/>
      <c r="F478" s="37"/>
      <c r="G478" s="37"/>
      <c r="H478" s="37"/>
    </row>
    <row r="479" s="33" customFormat="1" spans="1:8">
      <c r="A479" s="32"/>
      <c r="B479" s="34"/>
      <c r="C479" s="35"/>
      <c r="D479" s="36"/>
      <c r="E479" s="37"/>
      <c r="F479" s="37"/>
      <c r="G479" s="37"/>
      <c r="H479" s="37"/>
    </row>
    <row r="480" s="33" customFormat="1" spans="1:8">
      <c r="A480" s="32"/>
      <c r="B480" s="34"/>
      <c r="C480" s="35"/>
      <c r="D480" s="36"/>
      <c r="E480" s="37"/>
      <c r="F480" s="37"/>
      <c r="G480" s="37"/>
      <c r="H480" s="37"/>
    </row>
    <row r="481" s="33" customFormat="1" spans="1:8">
      <c r="A481" s="32"/>
      <c r="B481" s="34"/>
      <c r="C481" s="35"/>
      <c r="D481" s="36"/>
      <c r="E481" s="37"/>
      <c r="F481" s="37"/>
      <c r="G481" s="37"/>
      <c r="H481" s="37"/>
    </row>
    <row r="482" s="33" customFormat="1" spans="1:8">
      <c r="A482" s="32"/>
      <c r="B482" s="34"/>
      <c r="C482" s="35"/>
      <c r="D482" s="36"/>
      <c r="E482" s="37"/>
      <c r="F482" s="37"/>
      <c r="G482" s="37"/>
      <c r="H482" s="37"/>
    </row>
    <row r="483" s="33" customFormat="1" spans="1:8">
      <c r="A483" s="32"/>
      <c r="B483" s="34"/>
      <c r="C483" s="35"/>
      <c r="D483" s="36"/>
      <c r="E483" s="37"/>
      <c r="F483" s="37"/>
      <c r="G483" s="37"/>
      <c r="H483" s="37"/>
    </row>
    <row r="484" s="33" customFormat="1" spans="1:8">
      <c r="A484" s="32"/>
      <c r="B484" s="34"/>
      <c r="C484" s="35"/>
      <c r="D484" s="36"/>
      <c r="E484" s="37"/>
      <c r="F484" s="37"/>
      <c r="G484" s="37"/>
      <c r="H484" s="37"/>
    </row>
    <row r="485" s="33" customFormat="1" spans="1:8">
      <c r="A485" s="32"/>
      <c r="B485" s="34"/>
      <c r="C485" s="35"/>
      <c r="D485" s="36"/>
      <c r="E485" s="37"/>
      <c r="F485" s="37"/>
      <c r="G485" s="37"/>
      <c r="H485" s="37"/>
    </row>
    <row r="486" s="33" customFormat="1" spans="1:8">
      <c r="A486" s="32"/>
      <c r="B486" s="34"/>
      <c r="C486" s="35"/>
      <c r="D486" s="36"/>
      <c r="E486" s="37"/>
      <c r="F486" s="37"/>
      <c r="G486" s="37"/>
      <c r="H486" s="37"/>
    </row>
    <row r="487" s="33" customFormat="1" spans="1:8">
      <c r="A487" s="32"/>
      <c r="B487" s="34"/>
      <c r="C487" s="35"/>
      <c r="D487" s="36"/>
      <c r="E487" s="37"/>
      <c r="F487" s="37"/>
      <c r="G487" s="37"/>
      <c r="H487" s="37"/>
    </row>
    <row r="488" s="33" customFormat="1" spans="1:8">
      <c r="A488" s="32"/>
      <c r="B488" s="34"/>
      <c r="C488" s="35"/>
      <c r="D488" s="36"/>
      <c r="E488" s="37"/>
      <c r="F488" s="37"/>
      <c r="G488" s="37"/>
      <c r="H488" s="37"/>
    </row>
    <row r="489" s="33" customFormat="1" spans="1:8">
      <c r="A489" s="32"/>
      <c r="B489" s="34"/>
      <c r="C489" s="35"/>
      <c r="D489" s="36"/>
      <c r="E489" s="37"/>
      <c r="F489" s="37"/>
      <c r="G489" s="37"/>
      <c r="H489" s="37"/>
    </row>
    <row r="490" s="33" customFormat="1" spans="1:8">
      <c r="A490" s="32"/>
      <c r="B490" s="34"/>
      <c r="C490" s="35"/>
      <c r="D490" s="36"/>
      <c r="E490" s="37"/>
      <c r="F490" s="37"/>
      <c r="G490" s="37"/>
      <c r="H490" s="37"/>
    </row>
    <row r="491" s="33" customFormat="1" spans="1:8">
      <c r="A491" s="32"/>
      <c r="B491" s="34"/>
      <c r="C491" s="35"/>
      <c r="D491" s="36"/>
      <c r="E491" s="37"/>
      <c r="F491" s="37"/>
      <c r="G491" s="37"/>
      <c r="H491" s="37"/>
    </row>
    <row r="492" s="33" customFormat="1" spans="1:8">
      <c r="A492" s="32"/>
      <c r="B492" s="34"/>
      <c r="C492" s="35"/>
      <c r="D492" s="36"/>
      <c r="E492" s="37"/>
      <c r="F492" s="37"/>
      <c r="G492" s="37"/>
      <c r="H492" s="37"/>
    </row>
    <row r="493" s="33" customFormat="1" spans="1:8">
      <c r="A493" s="32"/>
      <c r="B493" s="34"/>
      <c r="C493" s="35"/>
      <c r="D493" s="36"/>
      <c r="E493" s="37"/>
      <c r="F493" s="37"/>
      <c r="G493" s="37"/>
      <c r="H493" s="37"/>
    </row>
    <row r="494" s="33" customFormat="1" spans="1:8">
      <c r="A494" s="32"/>
      <c r="B494" s="34"/>
      <c r="C494" s="35"/>
      <c r="D494" s="36"/>
      <c r="E494" s="37"/>
      <c r="F494" s="37"/>
      <c r="G494" s="37"/>
      <c r="H494" s="37"/>
    </row>
    <row r="495" s="33" customFormat="1" spans="1:8">
      <c r="A495" s="32"/>
      <c r="B495" s="34"/>
      <c r="C495" s="35"/>
      <c r="D495" s="36"/>
      <c r="E495" s="37"/>
      <c r="F495" s="37"/>
      <c r="G495" s="37"/>
      <c r="H495" s="37"/>
    </row>
    <row r="496" s="33" customFormat="1" spans="1:8">
      <c r="A496" s="32"/>
      <c r="B496" s="34"/>
      <c r="C496" s="35"/>
      <c r="D496" s="36"/>
      <c r="E496" s="37"/>
      <c r="F496" s="37"/>
      <c r="G496" s="37"/>
      <c r="H496" s="37"/>
    </row>
    <row r="497" s="33" customFormat="1" spans="1:8">
      <c r="A497" s="32"/>
      <c r="B497" s="34"/>
      <c r="C497" s="35"/>
      <c r="D497" s="36"/>
      <c r="E497" s="37"/>
      <c r="F497" s="37"/>
      <c r="G497" s="37"/>
      <c r="H497" s="37"/>
    </row>
    <row r="498" s="33" customFormat="1" spans="1:8">
      <c r="A498" s="32"/>
      <c r="B498" s="34"/>
      <c r="C498" s="35"/>
      <c r="D498" s="36"/>
      <c r="E498" s="37"/>
      <c r="F498" s="37"/>
      <c r="G498" s="37"/>
      <c r="H498" s="37"/>
    </row>
    <row r="499" s="33" customFormat="1" spans="1:8">
      <c r="A499" s="32"/>
      <c r="B499" s="34"/>
      <c r="C499" s="35"/>
      <c r="D499" s="36"/>
      <c r="E499" s="37"/>
      <c r="F499" s="37"/>
      <c r="G499" s="37"/>
      <c r="H499" s="37"/>
    </row>
    <row r="500" s="33" customFormat="1" spans="1:8">
      <c r="A500" s="32"/>
      <c r="B500" s="34"/>
      <c r="C500" s="35"/>
      <c r="D500" s="36"/>
      <c r="E500" s="37"/>
      <c r="F500" s="37"/>
      <c r="G500" s="37"/>
      <c r="H500" s="37"/>
    </row>
    <row r="501" s="33" customFormat="1" spans="1:8">
      <c r="A501" s="32"/>
      <c r="B501" s="34"/>
      <c r="C501" s="35"/>
      <c r="D501" s="36"/>
      <c r="E501" s="37"/>
      <c r="F501" s="37"/>
      <c r="G501" s="37"/>
      <c r="H501" s="37"/>
    </row>
    <row r="502" s="33" customFormat="1" spans="1:8">
      <c r="A502" s="32"/>
      <c r="B502" s="34"/>
      <c r="C502" s="35"/>
      <c r="D502" s="36"/>
      <c r="E502" s="37"/>
      <c r="F502" s="37"/>
      <c r="G502" s="37"/>
      <c r="H502" s="37"/>
    </row>
    <row r="503" s="33" customFormat="1" spans="1:8">
      <c r="A503" s="32"/>
      <c r="B503" s="34"/>
      <c r="C503" s="35"/>
      <c r="D503" s="36"/>
      <c r="E503" s="37"/>
      <c r="F503" s="37"/>
      <c r="G503" s="37"/>
      <c r="H503" s="37"/>
    </row>
    <row r="504" s="33" customFormat="1" spans="1:8">
      <c r="A504" s="32"/>
      <c r="B504" s="34"/>
      <c r="C504" s="35"/>
      <c r="D504" s="36"/>
      <c r="E504" s="37"/>
      <c r="F504" s="37"/>
      <c r="G504" s="37"/>
      <c r="H504" s="37"/>
    </row>
    <row r="505" s="33" customFormat="1" spans="1:8">
      <c r="A505" s="32"/>
      <c r="B505" s="34"/>
      <c r="C505" s="35"/>
      <c r="D505" s="36"/>
      <c r="E505" s="37"/>
      <c r="F505" s="37"/>
      <c r="G505" s="37"/>
      <c r="H505" s="37"/>
    </row>
    <row r="506" s="33" customFormat="1" spans="1:8">
      <c r="A506" s="32"/>
      <c r="B506" s="34"/>
      <c r="C506" s="35"/>
      <c r="D506" s="36"/>
      <c r="E506" s="37"/>
      <c r="F506" s="37"/>
      <c r="G506" s="37"/>
      <c r="H506" s="37"/>
    </row>
    <row r="507" s="33" customFormat="1" spans="1:8">
      <c r="A507" s="32"/>
      <c r="B507" s="34"/>
      <c r="C507" s="35"/>
      <c r="D507" s="36"/>
      <c r="E507" s="37"/>
      <c r="F507" s="37"/>
      <c r="G507" s="37"/>
      <c r="H507" s="37"/>
    </row>
    <row r="508" s="33" customFormat="1" spans="1:8">
      <c r="A508" s="32"/>
      <c r="B508" s="34"/>
      <c r="C508" s="35"/>
      <c r="D508" s="36"/>
      <c r="E508" s="37"/>
      <c r="F508" s="37"/>
      <c r="G508" s="37"/>
      <c r="H508" s="37"/>
    </row>
    <row r="509" s="33" customFormat="1" spans="1:8">
      <c r="A509" s="32"/>
      <c r="B509" s="34"/>
      <c r="C509" s="35"/>
      <c r="D509" s="36"/>
      <c r="E509" s="37"/>
      <c r="F509" s="37"/>
      <c r="G509" s="37"/>
      <c r="H509" s="37"/>
    </row>
    <row r="510" s="33" customFormat="1" spans="1:8">
      <c r="A510" s="32"/>
      <c r="B510" s="34"/>
      <c r="C510" s="35"/>
      <c r="D510" s="36"/>
      <c r="E510" s="37"/>
      <c r="F510" s="37"/>
      <c r="G510" s="37"/>
      <c r="H510" s="37"/>
    </row>
    <row r="511" s="33" customFormat="1" spans="1:8">
      <c r="A511" s="32"/>
      <c r="B511" s="34"/>
      <c r="C511" s="35"/>
      <c r="D511" s="36"/>
      <c r="E511" s="37"/>
      <c r="F511" s="37"/>
      <c r="G511" s="37"/>
      <c r="H511" s="37"/>
    </row>
    <row r="512" s="33" customFormat="1" spans="1:8">
      <c r="A512" s="32"/>
      <c r="B512" s="34"/>
      <c r="C512" s="35"/>
      <c r="D512" s="36"/>
      <c r="E512" s="37"/>
      <c r="F512" s="37"/>
      <c r="G512" s="37"/>
      <c r="H512" s="37"/>
    </row>
    <row r="513" s="33" customFormat="1" spans="1:8">
      <c r="A513" s="32"/>
      <c r="B513" s="34"/>
      <c r="C513" s="35"/>
      <c r="D513" s="36"/>
      <c r="E513" s="37"/>
      <c r="F513" s="37"/>
      <c r="G513" s="37"/>
      <c r="H513" s="37"/>
    </row>
    <row r="514" s="33" customFormat="1" spans="1:8">
      <c r="A514" s="32"/>
      <c r="B514" s="34"/>
      <c r="C514" s="35"/>
      <c r="D514" s="36"/>
      <c r="E514" s="37"/>
      <c r="F514" s="37"/>
      <c r="G514" s="37"/>
      <c r="H514" s="37"/>
    </row>
    <row r="515" s="33" customFormat="1" spans="1:8">
      <c r="A515" s="32"/>
      <c r="B515" s="34"/>
      <c r="C515" s="35"/>
      <c r="D515" s="36"/>
      <c r="E515" s="37"/>
      <c r="F515" s="37"/>
      <c r="G515" s="37"/>
      <c r="H515" s="37"/>
    </row>
    <row r="516" s="33" customFormat="1" spans="1:8">
      <c r="A516" s="32"/>
      <c r="B516" s="34"/>
      <c r="C516" s="35"/>
      <c r="D516" s="36"/>
      <c r="E516" s="37"/>
      <c r="F516" s="37"/>
      <c r="G516" s="37"/>
      <c r="H516" s="37"/>
    </row>
    <row r="517" s="33" customFormat="1" spans="1:8">
      <c r="A517" s="32"/>
      <c r="B517" s="34"/>
      <c r="C517" s="35"/>
      <c r="D517" s="36"/>
      <c r="E517" s="37"/>
      <c r="F517" s="37"/>
      <c r="G517" s="37"/>
      <c r="H517" s="37"/>
    </row>
    <row r="518" s="33" customFormat="1" spans="1:8">
      <c r="A518" s="32"/>
      <c r="B518" s="34"/>
      <c r="C518" s="35"/>
      <c r="D518" s="36"/>
      <c r="E518" s="37"/>
      <c r="F518" s="37"/>
      <c r="G518" s="37"/>
      <c r="H518" s="37"/>
    </row>
    <row r="519" s="33" customFormat="1" spans="1:8">
      <c r="A519" s="32"/>
      <c r="B519" s="34"/>
      <c r="C519" s="35"/>
      <c r="D519" s="36"/>
      <c r="E519" s="37"/>
      <c r="F519" s="37"/>
      <c r="G519" s="37"/>
      <c r="H519" s="37"/>
    </row>
    <row r="520" s="33" customFormat="1" spans="1:8">
      <c r="A520" s="32"/>
      <c r="B520" s="34"/>
      <c r="C520" s="35"/>
      <c r="D520" s="36"/>
      <c r="E520" s="37"/>
      <c r="F520" s="37"/>
      <c r="G520" s="37"/>
      <c r="H520" s="37"/>
    </row>
    <row r="521" s="33" customFormat="1" spans="1:8">
      <c r="A521" s="32"/>
      <c r="B521" s="34"/>
      <c r="C521" s="35"/>
      <c r="D521" s="36"/>
      <c r="E521" s="37"/>
      <c r="F521" s="37"/>
      <c r="G521" s="37"/>
      <c r="H521" s="37"/>
    </row>
    <row r="522" s="33" customFormat="1" spans="1:8">
      <c r="A522" s="32"/>
      <c r="B522" s="34"/>
      <c r="C522" s="35"/>
      <c r="D522" s="36"/>
      <c r="E522" s="37"/>
      <c r="F522" s="37"/>
      <c r="G522" s="37"/>
      <c r="H522" s="37"/>
    </row>
    <row r="523" s="33" customFormat="1" spans="1:8">
      <c r="A523" s="32"/>
      <c r="B523" s="34"/>
      <c r="C523" s="35"/>
      <c r="D523" s="36"/>
      <c r="E523" s="37"/>
      <c r="F523" s="37"/>
      <c r="G523" s="37"/>
      <c r="H523" s="37"/>
    </row>
    <row r="524" s="33" customFormat="1" spans="1:8">
      <c r="A524" s="32"/>
      <c r="B524" s="34"/>
      <c r="C524" s="35"/>
      <c r="D524" s="36"/>
      <c r="E524" s="37"/>
      <c r="F524" s="37"/>
      <c r="G524" s="37"/>
      <c r="H524" s="37"/>
    </row>
    <row r="525" s="33" customFormat="1" spans="1:8">
      <c r="A525" s="32"/>
      <c r="B525" s="34"/>
      <c r="C525" s="35"/>
      <c r="D525" s="36"/>
      <c r="E525" s="37"/>
      <c r="F525" s="37"/>
      <c r="G525" s="37"/>
      <c r="H525" s="37"/>
    </row>
    <row r="526" s="33" customFormat="1" spans="1:8">
      <c r="A526" s="32"/>
      <c r="B526" s="34"/>
      <c r="C526" s="35"/>
      <c r="D526" s="36"/>
      <c r="E526" s="37"/>
      <c r="F526" s="37"/>
      <c r="G526" s="37"/>
      <c r="H526" s="37"/>
    </row>
    <row r="527" s="33" customFormat="1" spans="1:8">
      <c r="A527" s="32"/>
      <c r="B527" s="34"/>
      <c r="C527" s="35"/>
      <c r="D527" s="36"/>
      <c r="E527" s="37"/>
      <c r="F527" s="37"/>
      <c r="G527" s="37"/>
      <c r="H527" s="37"/>
    </row>
    <row r="528" s="33" customFormat="1" spans="1:8">
      <c r="A528" s="32"/>
      <c r="B528" s="34"/>
      <c r="C528" s="35"/>
      <c r="D528" s="36"/>
      <c r="E528" s="37"/>
      <c r="F528" s="37"/>
      <c r="G528" s="37"/>
      <c r="H528" s="37"/>
    </row>
    <row r="529" s="33" customFormat="1" spans="1:8">
      <c r="A529" s="32"/>
      <c r="B529" s="34"/>
      <c r="C529" s="35"/>
      <c r="D529" s="36"/>
      <c r="E529" s="37"/>
      <c r="F529" s="37"/>
      <c r="G529" s="37"/>
      <c r="H529" s="37"/>
    </row>
    <row r="530" s="33" customFormat="1" spans="1:8">
      <c r="A530" s="32"/>
      <c r="B530" s="34"/>
      <c r="C530" s="35"/>
      <c r="D530" s="36"/>
      <c r="E530" s="37"/>
      <c r="F530" s="37"/>
      <c r="G530" s="37"/>
      <c r="H530" s="37"/>
    </row>
    <row r="531" s="33" customFormat="1" spans="1:8">
      <c r="A531" s="32"/>
      <c r="B531" s="34"/>
      <c r="C531" s="35"/>
      <c r="D531" s="36"/>
      <c r="E531" s="37"/>
      <c r="F531" s="37"/>
      <c r="G531" s="37"/>
      <c r="H531" s="37"/>
    </row>
    <row r="532" s="33" customFormat="1" spans="1:8">
      <c r="A532" s="32"/>
      <c r="B532" s="34"/>
      <c r="C532" s="35"/>
      <c r="D532" s="36"/>
      <c r="E532" s="37"/>
      <c r="F532" s="37"/>
      <c r="G532" s="37"/>
      <c r="H532" s="37"/>
    </row>
    <row r="533" s="33" customFormat="1" spans="1:8">
      <c r="A533" s="32"/>
      <c r="B533" s="34"/>
      <c r="C533" s="35"/>
      <c r="D533" s="36"/>
      <c r="E533" s="37"/>
      <c r="F533" s="37"/>
      <c r="G533" s="37"/>
      <c r="H533" s="37"/>
    </row>
    <row r="534" s="33" customFormat="1" spans="1:8">
      <c r="A534" s="32"/>
      <c r="B534" s="34"/>
      <c r="C534" s="35"/>
      <c r="D534" s="36"/>
      <c r="E534" s="37"/>
      <c r="F534" s="37"/>
      <c r="G534" s="37"/>
      <c r="H534" s="37"/>
    </row>
    <row r="535" s="33" customFormat="1" spans="1:8">
      <c r="A535" s="32"/>
      <c r="B535" s="34"/>
      <c r="C535" s="35"/>
      <c r="D535" s="36"/>
      <c r="E535" s="37"/>
      <c r="F535" s="37"/>
      <c r="G535" s="37"/>
      <c r="H535" s="37"/>
    </row>
    <row r="536" s="33" customFormat="1" spans="1:8">
      <c r="A536" s="32"/>
      <c r="B536" s="34"/>
      <c r="C536" s="35"/>
      <c r="D536" s="36"/>
      <c r="E536" s="37"/>
      <c r="F536" s="37"/>
      <c r="G536" s="37"/>
      <c r="H536" s="37"/>
    </row>
    <row r="537" s="33" customFormat="1" spans="1:8">
      <c r="A537" s="32"/>
      <c r="B537" s="34"/>
      <c r="C537" s="35"/>
      <c r="D537" s="36"/>
      <c r="E537" s="37"/>
      <c r="F537" s="37"/>
      <c r="G537" s="37"/>
      <c r="H537" s="37"/>
    </row>
    <row r="538" s="33" customFormat="1" spans="1:8">
      <c r="A538" s="32"/>
      <c r="B538" s="34"/>
      <c r="C538" s="35"/>
      <c r="D538" s="36"/>
      <c r="E538" s="37"/>
      <c r="F538" s="37"/>
      <c r="G538" s="37"/>
      <c r="H538" s="37"/>
    </row>
    <row r="539" s="33" customFormat="1" spans="1:8">
      <c r="A539" s="32"/>
      <c r="B539" s="34"/>
      <c r="C539" s="35"/>
      <c r="D539" s="36"/>
      <c r="E539" s="37"/>
      <c r="F539" s="37"/>
      <c r="G539" s="37"/>
      <c r="H539" s="37"/>
    </row>
    <row r="540" s="33" customFormat="1" spans="1:8">
      <c r="A540" s="32"/>
      <c r="B540" s="34"/>
      <c r="C540" s="35"/>
      <c r="D540" s="36"/>
      <c r="E540" s="37"/>
      <c r="F540" s="37"/>
      <c r="G540" s="37"/>
      <c r="H540" s="37"/>
    </row>
    <row r="541" s="33" customFormat="1" spans="1:8">
      <c r="A541" s="32"/>
      <c r="B541" s="34"/>
      <c r="C541" s="35"/>
      <c r="D541" s="36"/>
      <c r="E541" s="37"/>
      <c r="F541" s="37"/>
      <c r="G541" s="37"/>
      <c r="H541" s="37"/>
    </row>
    <row r="542" s="33" customFormat="1" spans="1:8">
      <c r="A542" s="32"/>
      <c r="B542" s="34"/>
      <c r="C542" s="35"/>
      <c r="D542" s="36"/>
      <c r="E542" s="37"/>
      <c r="F542" s="37"/>
      <c r="G542" s="37"/>
      <c r="H542" s="37"/>
    </row>
    <row r="543" s="33" customFormat="1" spans="1:8">
      <c r="A543" s="32"/>
      <c r="B543" s="34"/>
      <c r="C543" s="35"/>
      <c r="D543" s="36"/>
      <c r="E543" s="37"/>
      <c r="F543" s="37"/>
      <c r="G543" s="37"/>
      <c r="H543" s="37"/>
    </row>
    <row r="544" s="33" customFormat="1" spans="1:8">
      <c r="A544" s="32"/>
      <c r="B544" s="34"/>
      <c r="C544" s="35"/>
      <c r="D544" s="36"/>
      <c r="E544" s="37"/>
      <c r="F544" s="37"/>
      <c r="G544" s="37"/>
      <c r="H544" s="37"/>
    </row>
    <row r="545" s="33" customFormat="1" spans="1:8">
      <c r="A545" s="32"/>
      <c r="B545" s="34"/>
      <c r="C545" s="35"/>
      <c r="D545" s="36"/>
      <c r="E545" s="37"/>
      <c r="F545" s="37"/>
      <c r="G545" s="37"/>
      <c r="H545" s="37"/>
    </row>
    <row r="546" s="33" customFormat="1" spans="1:8">
      <c r="A546" s="32"/>
      <c r="B546" s="34"/>
      <c r="C546" s="35"/>
      <c r="D546" s="36"/>
      <c r="E546" s="37"/>
      <c r="F546" s="37"/>
      <c r="G546" s="37"/>
      <c r="H546" s="37"/>
    </row>
    <row r="547" s="33" customFormat="1" spans="1:8">
      <c r="A547" s="32"/>
      <c r="B547" s="34"/>
      <c r="C547" s="35"/>
      <c r="D547" s="36"/>
      <c r="E547" s="37"/>
      <c r="F547" s="37"/>
      <c r="G547" s="37"/>
      <c r="H547" s="37"/>
    </row>
    <row r="548" s="33" customFormat="1" spans="1:8">
      <c r="A548" s="32"/>
      <c r="B548" s="34"/>
      <c r="C548" s="35"/>
      <c r="D548" s="36"/>
      <c r="E548" s="37"/>
      <c r="F548" s="37"/>
      <c r="G548" s="37"/>
      <c r="H548" s="37"/>
    </row>
    <row r="549" s="33" customFormat="1" spans="1:8">
      <c r="A549" s="32"/>
      <c r="B549" s="34"/>
      <c r="C549" s="35"/>
      <c r="D549" s="36"/>
      <c r="E549" s="37"/>
      <c r="F549" s="37"/>
      <c r="G549" s="37"/>
      <c r="H549" s="37"/>
    </row>
    <row r="550" s="33" customFormat="1" spans="1:8">
      <c r="A550" s="32"/>
      <c r="B550" s="34"/>
      <c r="C550" s="35"/>
      <c r="D550" s="36"/>
      <c r="E550" s="37"/>
      <c r="F550" s="37"/>
      <c r="G550" s="37"/>
      <c r="H550" s="37"/>
    </row>
    <row r="551" s="33" customFormat="1" spans="1:8">
      <c r="A551" s="32"/>
      <c r="B551" s="34"/>
      <c r="C551" s="35"/>
      <c r="D551" s="36"/>
      <c r="E551" s="37"/>
      <c r="F551" s="37"/>
      <c r="G551" s="37"/>
      <c r="H551" s="37"/>
    </row>
    <row r="552" s="33" customFormat="1" spans="1:8">
      <c r="A552" s="32"/>
      <c r="B552" s="34"/>
      <c r="C552" s="35"/>
      <c r="D552" s="36"/>
      <c r="E552" s="37"/>
      <c r="F552" s="37"/>
      <c r="G552" s="37"/>
      <c r="H552" s="37"/>
    </row>
    <row r="553" s="33" customFormat="1" spans="1:8">
      <c r="A553" s="32"/>
      <c r="B553" s="34"/>
      <c r="C553" s="35"/>
      <c r="D553" s="36"/>
      <c r="E553" s="37"/>
      <c r="F553" s="37"/>
      <c r="G553" s="37"/>
      <c r="H553" s="37"/>
    </row>
    <row r="554" s="33" customFormat="1" spans="1:8">
      <c r="A554" s="32"/>
      <c r="B554" s="34"/>
      <c r="C554" s="35"/>
      <c r="D554" s="36"/>
      <c r="E554" s="37"/>
      <c r="F554" s="37"/>
      <c r="G554" s="37"/>
      <c r="H554" s="37"/>
    </row>
    <row r="555" s="33" customFormat="1" spans="1:8">
      <c r="A555" s="32"/>
      <c r="B555" s="34"/>
      <c r="C555" s="35"/>
      <c r="D555" s="36"/>
      <c r="E555" s="37"/>
      <c r="F555" s="37"/>
      <c r="G555" s="37"/>
      <c r="H555" s="37"/>
    </row>
    <row r="556" s="33" customFormat="1" spans="1:8">
      <c r="A556" s="32"/>
      <c r="B556" s="34"/>
      <c r="C556" s="35"/>
      <c r="D556" s="36"/>
      <c r="E556" s="37"/>
      <c r="F556" s="37"/>
      <c r="G556" s="37"/>
      <c r="H556" s="37"/>
    </row>
    <row r="557" s="33" customFormat="1" spans="1:8">
      <c r="A557" s="32"/>
      <c r="B557" s="34"/>
      <c r="C557" s="35"/>
      <c r="D557" s="36"/>
      <c r="E557" s="37"/>
      <c r="F557" s="37"/>
      <c r="G557" s="37"/>
      <c r="H557" s="37"/>
    </row>
    <row r="558" s="33" customFormat="1" spans="1:8">
      <c r="A558" s="32"/>
      <c r="B558" s="34"/>
      <c r="C558" s="35"/>
      <c r="D558" s="36"/>
      <c r="E558" s="37"/>
      <c r="F558" s="37"/>
      <c r="G558" s="37"/>
      <c r="H558" s="37"/>
    </row>
    <row r="559" s="33" customFormat="1" spans="1:8">
      <c r="A559" s="32"/>
      <c r="B559" s="34"/>
      <c r="C559" s="35"/>
      <c r="D559" s="36"/>
      <c r="E559" s="37"/>
      <c r="F559" s="37"/>
      <c r="G559" s="37"/>
      <c r="H559" s="37"/>
    </row>
    <row r="560" s="33" customFormat="1" spans="1:8">
      <c r="A560" s="32"/>
      <c r="B560" s="34"/>
      <c r="C560" s="35"/>
      <c r="D560" s="36"/>
      <c r="E560" s="37"/>
      <c r="F560" s="37"/>
      <c r="G560" s="37"/>
      <c r="H560" s="37"/>
    </row>
    <row r="561" s="33" customFormat="1" spans="1:8">
      <c r="A561" s="32"/>
      <c r="B561" s="34"/>
      <c r="C561" s="35"/>
      <c r="D561" s="36"/>
      <c r="E561" s="37"/>
      <c r="F561" s="37"/>
      <c r="G561" s="37"/>
      <c r="H561" s="37"/>
    </row>
    <row r="562" s="33" customFormat="1" spans="1:8">
      <c r="A562" s="32"/>
      <c r="B562" s="34"/>
      <c r="C562" s="35"/>
      <c r="D562" s="36"/>
      <c r="E562" s="37"/>
      <c r="F562" s="37"/>
      <c r="G562" s="37"/>
      <c r="H562" s="37"/>
    </row>
    <row r="563" s="33" customFormat="1" spans="1:8">
      <c r="A563" s="32"/>
      <c r="B563" s="34"/>
      <c r="C563" s="35"/>
      <c r="D563" s="36"/>
      <c r="E563" s="37"/>
      <c r="F563" s="37"/>
      <c r="G563" s="37"/>
      <c r="H563" s="37"/>
    </row>
    <row r="564" s="33" customFormat="1" spans="1:8">
      <c r="A564" s="32"/>
      <c r="B564" s="34"/>
      <c r="C564" s="35"/>
      <c r="D564" s="36"/>
      <c r="E564" s="37"/>
      <c r="F564" s="37"/>
      <c r="G564" s="37"/>
      <c r="H564" s="37"/>
    </row>
    <row r="565" s="33" customFormat="1" spans="1:8">
      <c r="A565" s="32"/>
      <c r="B565" s="34"/>
      <c r="C565" s="35"/>
      <c r="D565" s="36"/>
      <c r="E565" s="37"/>
      <c r="F565" s="37"/>
      <c r="G565" s="37"/>
      <c r="H565" s="37"/>
    </row>
    <row r="566" s="33" customFormat="1" spans="1:8">
      <c r="A566" s="32"/>
      <c r="B566" s="34"/>
      <c r="C566" s="35"/>
      <c r="D566" s="36"/>
      <c r="E566" s="37"/>
      <c r="F566" s="37"/>
      <c r="G566" s="37"/>
      <c r="H566" s="37"/>
    </row>
    <row r="567" s="33" customFormat="1" spans="1:8">
      <c r="A567" s="32"/>
      <c r="B567" s="34"/>
      <c r="C567" s="35"/>
      <c r="D567" s="36"/>
      <c r="E567" s="37"/>
      <c r="F567" s="37"/>
      <c r="G567" s="37"/>
      <c r="H567" s="37"/>
    </row>
    <row r="568" s="33" customFormat="1" spans="1:8">
      <c r="A568" s="32"/>
      <c r="B568" s="34"/>
      <c r="C568" s="35"/>
      <c r="D568" s="36"/>
      <c r="E568" s="37"/>
      <c r="F568" s="37"/>
      <c r="G568" s="37"/>
      <c r="H568" s="37"/>
    </row>
    <row r="569" s="33" customFormat="1" spans="1:8">
      <c r="A569" s="32"/>
      <c r="B569" s="34"/>
      <c r="C569" s="35"/>
      <c r="D569" s="36"/>
      <c r="E569" s="37"/>
      <c r="F569" s="37"/>
      <c r="G569" s="37"/>
      <c r="H569" s="37"/>
    </row>
    <row r="570" s="33" customFormat="1" spans="1:8">
      <c r="A570" s="32"/>
      <c r="B570" s="34"/>
      <c r="C570" s="35"/>
      <c r="D570" s="36"/>
      <c r="E570" s="37"/>
      <c r="F570" s="37"/>
      <c r="G570" s="37"/>
      <c r="H570" s="37"/>
    </row>
    <row r="571" s="33" customFormat="1" spans="1:8">
      <c r="A571" s="32"/>
      <c r="B571" s="34"/>
      <c r="C571" s="35"/>
      <c r="D571" s="36"/>
      <c r="E571" s="37"/>
      <c r="F571" s="37"/>
      <c r="G571" s="37"/>
      <c r="H571" s="37"/>
    </row>
    <row r="572" s="33" customFormat="1" spans="1:8">
      <c r="A572" s="32"/>
      <c r="B572" s="34"/>
      <c r="C572" s="35"/>
      <c r="D572" s="36"/>
      <c r="E572" s="37"/>
      <c r="F572" s="37"/>
      <c r="G572" s="37"/>
      <c r="H572" s="37"/>
    </row>
    <row r="573" s="33" customFormat="1" spans="1:8">
      <c r="A573" s="32"/>
      <c r="B573" s="34"/>
      <c r="C573" s="35"/>
      <c r="D573" s="36"/>
      <c r="E573" s="37"/>
      <c r="F573" s="37"/>
      <c r="G573" s="37"/>
      <c r="H573" s="37"/>
    </row>
    <row r="574" s="33" customFormat="1" spans="1:8">
      <c r="A574" s="32"/>
      <c r="B574" s="34"/>
      <c r="C574" s="35"/>
      <c r="D574" s="36"/>
      <c r="E574" s="37"/>
      <c r="F574" s="37"/>
      <c r="G574" s="37"/>
      <c r="H574" s="37"/>
    </row>
    <row r="575" s="33" customFormat="1" spans="1:8">
      <c r="A575" s="32"/>
      <c r="B575" s="34"/>
      <c r="C575" s="35"/>
      <c r="D575" s="36"/>
      <c r="E575" s="37"/>
      <c r="F575" s="37"/>
      <c r="G575" s="37"/>
      <c r="H575" s="37"/>
    </row>
    <row r="576" s="33" customFormat="1" spans="1:8">
      <c r="A576" s="32"/>
      <c r="B576" s="34"/>
      <c r="C576" s="35"/>
      <c r="D576" s="36"/>
      <c r="E576" s="37"/>
      <c r="F576" s="37"/>
      <c r="G576" s="37"/>
      <c r="H576" s="37"/>
    </row>
    <row r="577" s="33" customFormat="1" spans="1:8">
      <c r="A577" s="32"/>
      <c r="B577" s="34"/>
      <c r="C577" s="35"/>
      <c r="D577" s="36"/>
      <c r="E577" s="37"/>
      <c r="F577" s="37"/>
      <c r="G577" s="37"/>
      <c r="H577" s="37"/>
    </row>
    <row r="578" s="33" customFormat="1" spans="1:8">
      <c r="A578" s="32"/>
      <c r="B578" s="34"/>
      <c r="C578" s="35"/>
      <c r="D578" s="36"/>
      <c r="E578" s="37"/>
      <c r="F578" s="37"/>
      <c r="G578" s="37"/>
      <c r="H578" s="37"/>
    </row>
    <row r="579" s="33" customFormat="1" spans="1:8">
      <c r="A579" s="32"/>
      <c r="B579" s="34"/>
      <c r="C579" s="35"/>
      <c r="D579" s="36"/>
      <c r="E579" s="37"/>
      <c r="F579" s="37"/>
      <c r="G579" s="37"/>
      <c r="H579" s="37"/>
    </row>
    <row r="580" s="33" customFormat="1" spans="1:8">
      <c r="A580" s="32"/>
      <c r="B580" s="34"/>
      <c r="C580" s="35"/>
      <c r="D580" s="36"/>
      <c r="E580" s="37"/>
      <c r="F580" s="37"/>
      <c r="G580" s="37"/>
      <c r="H580" s="37"/>
    </row>
    <row r="581" s="33" customFormat="1" spans="1:8">
      <c r="A581" s="32"/>
      <c r="B581" s="34"/>
      <c r="C581" s="35"/>
      <c r="D581" s="36"/>
      <c r="E581" s="37"/>
      <c r="F581" s="37"/>
      <c r="G581" s="37"/>
      <c r="H581" s="37"/>
    </row>
    <row r="582" s="33" customFormat="1" spans="1:8">
      <c r="A582" s="32"/>
      <c r="B582" s="34"/>
      <c r="C582" s="35"/>
      <c r="D582" s="36"/>
      <c r="E582" s="37"/>
      <c r="F582" s="37"/>
      <c r="G582" s="37"/>
      <c r="H582" s="37"/>
    </row>
    <row r="583" s="33" customFormat="1" spans="1:8">
      <c r="A583" s="32"/>
      <c r="B583" s="34"/>
      <c r="C583" s="35"/>
      <c r="D583" s="36"/>
      <c r="E583" s="37"/>
      <c r="F583" s="37"/>
      <c r="G583" s="37"/>
      <c r="H583" s="37"/>
    </row>
    <row r="584" s="33" customFormat="1" spans="1:8">
      <c r="A584" s="32"/>
      <c r="B584" s="34"/>
      <c r="C584" s="35"/>
      <c r="D584" s="36"/>
      <c r="E584" s="37"/>
      <c r="F584" s="37"/>
      <c r="G584" s="37"/>
      <c r="H584" s="37"/>
    </row>
    <row r="585" s="33" customFormat="1" spans="1:8">
      <c r="A585" s="32"/>
      <c r="B585" s="34"/>
      <c r="C585" s="35"/>
      <c r="D585" s="36"/>
      <c r="E585" s="37"/>
      <c r="F585" s="37"/>
      <c r="G585" s="37"/>
      <c r="H585" s="37"/>
    </row>
    <row r="586" s="33" customFormat="1" spans="1:8">
      <c r="A586" s="32"/>
      <c r="B586" s="34"/>
      <c r="C586" s="35"/>
      <c r="D586" s="36"/>
      <c r="E586" s="37"/>
      <c r="F586" s="37"/>
      <c r="G586" s="37"/>
      <c r="H586" s="37"/>
    </row>
    <row r="587" s="33" customFormat="1" spans="1:8">
      <c r="A587" s="32"/>
      <c r="B587" s="34"/>
      <c r="C587" s="35"/>
      <c r="D587" s="36"/>
      <c r="E587" s="37"/>
      <c r="F587" s="37"/>
      <c r="G587" s="37"/>
      <c r="H587" s="37"/>
    </row>
    <row r="588" s="33" customFormat="1" spans="1:8">
      <c r="A588" s="32"/>
      <c r="B588" s="34"/>
      <c r="C588" s="35"/>
      <c r="D588" s="36"/>
      <c r="E588" s="37"/>
      <c r="F588" s="37"/>
      <c r="G588" s="37"/>
      <c r="H588" s="37"/>
    </row>
    <row r="589" s="33" customFormat="1" spans="1:8">
      <c r="A589" s="32"/>
      <c r="B589" s="34"/>
      <c r="C589" s="35"/>
      <c r="D589" s="36"/>
      <c r="E589" s="37"/>
      <c r="F589" s="37"/>
      <c r="G589" s="37"/>
      <c r="H589" s="37"/>
    </row>
    <row r="590" s="33" customFormat="1" spans="1:8">
      <c r="A590" s="32"/>
      <c r="B590" s="34"/>
      <c r="C590" s="35"/>
      <c r="D590" s="36"/>
      <c r="E590" s="37"/>
      <c r="F590" s="37"/>
      <c r="G590" s="37"/>
      <c r="H590" s="37"/>
    </row>
    <row r="591" s="33" customFormat="1" spans="1:8">
      <c r="A591" s="32"/>
      <c r="B591" s="34"/>
      <c r="C591" s="35"/>
      <c r="D591" s="36"/>
      <c r="E591" s="37"/>
      <c r="F591" s="37"/>
      <c r="G591" s="37"/>
      <c r="H591" s="37"/>
    </row>
    <row r="592" s="33" customFormat="1" spans="1:8">
      <c r="A592" s="32"/>
      <c r="B592" s="34"/>
      <c r="C592" s="35"/>
      <c r="D592" s="36"/>
      <c r="E592" s="37"/>
      <c r="F592" s="37"/>
      <c r="G592" s="37"/>
      <c r="H592" s="37"/>
    </row>
    <row r="593" s="33" customFormat="1" spans="1:8">
      <c r="A593" s="32"/>
      <c r="B593" s="34"/>
      <c r="C593" s="35"/>
      <c r="D593" s="36"/>
      <c r="E593" s="37"/>
      <c r="F593" s="37"/>
      <c r="G593" s="37"/>
      <c r="H593" s="37"/>
    </row>
    <row r="594" s="33" customFormat="1" spans="1:8">
      <c r="A594" s="32"/>
      <c r="B594" s="34"/>
      <c r="C594" s="35"/>
      <c r="D594" s="36"/>
      <c r="E594" s="37"/>
      <c r="F594" s="37"/>
      <c r="G594" s="37"/>
      <c r="H594" s="37"/>
    </row>
    <row r="595" s="33" customFormat="1" spans="1:8">
      <c r="A595" s="32"/>
      <c r="B595" s="34"/>
      <c r="C595" s="35"/>
      <c r="D595" s="36"/>
      <c r="E595" s="37"/>
      <c r="F595" s="37"/>
      <c r="G595" s="37"/>
      <c r="H595" s="37"/>
    </row>
    <row r="596" s="33" customFormat="1" spans="1:8">
      <c r="A596" s="32"/>
      <c r="B596" s="34"/>
      <c r="C596" s="35"/>
      <c r="D596" s="36"/>
      <c r="E596" s="37"/>
      <c r="F596" s="37"/>
      <c r="G596" s="37"/>
      <c r="H596" s="37"/>
    </row>
    <row r="597" s="33" customFormat="1" spans="1:8">
      <c r="A597" s="32"/>
      <c r="B597" s="34"/>
      <c r="C597" s="35"/>
      <c r="D597" s="36"/>
      <c r="E597" s="37"/>
      <c r="F597" s="37"/>
      <c r="G597" s="37"/>
      <c r="H597" s="37"/>
    </row>
    <row r="598" s="33" customFormat="1" spans="1:8">
      <c r="A598" s="32"/>
      <c r="B598" s="34"/>
      <c r="C598" s="35"/>
      <c r="D598" s="36"/>
      <c r="E598" s="37"/>
      <c r="F598" s="37"/>
      <c r="G598" s="37"/>
      <c r="H598" s="37"/>
    </row>
  </sheetData>
  <autoFilter ref="A12:H24">
    <extLst/>
  </autoFilter>
  <mergeCells count="22">
    <mergeCell ref="A1:H1"/>
    <mergeCell ref="A2:H2"/>
    <mergeCell ref="A5:H5"/>
    <mergeCell ref="E8:H8"/>
    <mergeCell ref="E9:H9"/>
    <mergeCell ref="A17:E17"/>
    <mergeCell ref="A18:H18"/>
    <mergeCell ref="A25:H25"/>
    <mergeCell ref="A37:H37"/>
    <mergeCell ref="A43:H43"/>
    <mergeCell ref="A49:H49"/>
    <mergeCell ref="A53:H53"/>
    <mergeCell ref="F55:G55"/>
    <mergeCell ref="A12:A13"/>
    <mergeCell ref="B12:B13"/>
    <mergeCell ref="C12:C13"/>
    <mergeCell ref="D12:D13"/>
    <mergeCell ref="E12:E13"/>
    <mergeCell ref="F12:F13"/>
    <mergeCell ref="G12:G13"/>
    <mergeCell ref="H12:H13"/>
    <mergeCell ref="A56:H59"/>
  </mergeCells>
  <conditionalFormatting sqref="A15">
    <cfRule type="containsText" dxfId="0" priority="7" operator="between" text=",">
      <formula>NOT(ISERROR(SEARCH(",",A15)))</formula>
    </cfRule>
  </conditionalFormatting>
  <conditionalFormatting sqref="F15">
    <cfRule type="containsText" dxfId="0" priority="8" operator="between" text=".">
      <formula>NOT(ISERROR(SEARCH(".",F15)))</formula>
    </cfRule>
  </conditionalFormatting>
  <conditionalFormatting sqref="A19;A50">
    <cfRule type="containsText" dxfId="0" priority="2" operator="between" text=",">
      <formula>NOT(ISERROR(SEARCH(",",A19)))</formula>
    </cfRule>
  </conditionalFormatting>
  <conditionalFormatting sqref="F19;F50">
    <cfRule type="containsText" dxfId="0" priority="3" operator="between" text=".">
      <formula>NOT(ISERROR(SEARCH(".",F19)))</formula>
    </cfRule>
  </conditionalFormatting>
  <conditionalFormatting sqref="A20;A26;A44;A38">
    <cfRule type="containsText" dxfId="0" priority="4" operator="between" text=",">
      <formula>NOT(ISERROR(SEARCH(",",A20)))</formula>
    </cfRule>
  </conditionalFormatting>
  <conditionalFormatting sqref="F20;F26;F44;F38">
    <cfRule type="containsText" dxfId="0" priority="5" operator="between" text=".">
      <formula>NOT(ISERROR(SEARCH(".",F20)))</formula>
    </cfRule>
  </conditionalFormatting>
  <conditionalFormatting sqref="A24:A25;A42:A43;A36:A37;A52:A55;A48:A49">
    <cfRule type="containsText" dxfId="0" priority="6" operator="between" text=",">
      <formula>NOT(ISERROR(SEARCH(",",A24)))</formula>
    </cfRule>
  </conditionalFormatting>
  <printOptions horizontalCentered="1"/>
  <pageMargins left="0.433333333333333" right="0.433333333333333" top="0.354861111111111" bottom="0.551388888888889" header="0.511805555555555" footer="0.118055555555556"/>
  <pageSetup paperSize="9" scale="83" firstPageNumber="0" fitToHeight="0" orientation="landscape" useFirstPageNumber="1" horizontalDpi="300" verticalDpi="300"/>
  <headerFooter>
    <oddFooter>&amp;R&amp;8&amp;P DE &amp;N</oddFooter>
  </headerFooter>
  <rowBreaks count="1" manualBreakCount="1">
    <brk id="49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70" zoomScaleNormal="70" zoomScalePageLayoutView="85" zoomScaleSheetLayoutView="55" workbookViewId="0">
      <selection activeCell="A24" sqref="A24:N24"/>
    </sheetView>
  </sheetViews>
  <sheetFormatPr defaultColWidth="8.71428571428571" defaultRowHeight="12.75"/>
  <cols>
    <col min="1" max="1" width="28.1428571428571" customWidth="1"/>
    <col min="5" max="5" width="53.4285714285714" customWidth="1"/>
    <col min="6" max="6" width="23.2857142857143" customWidth="1"/>
    <col min="7" max="7" width="15.5714285714286" customWidth="1"/>
    <col min="8" max="14" width="25.7142857142857" customWidth="1"/>
    <col min="1024" max="1024" width="11.571428571428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8"/>
    </row>
    <row r="2" customHeight="1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8"/>
    </row>
    <row r="3" ht="17.25" customHeight="1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8"/>
    </row>
    <row r="4" ht="17.25" customHeight="1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8"/>
    </row>
    <row r="5" ht="17.25" customHeight="1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8"/>
    </row>
    <row r="6" ht="30" customHeight="1" spans="1:14">
      <c r="A6" s="2" t="s">
        <v>84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ht="30" customHeight="1" spans="1:14">
      <c r="A7" s="3" t="s">
        <v>85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2" t="s">
        <v>86</v>
      </c>
      <c r="N7" s="22"/>
    </row>
    <row r="8" ht="30" customHeight="1" spans="1:14">
      <c r="A8" s="3" t="s">
        <v>87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22"/>
      <c r="N8" s="22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ht="24.95" customHeight="1" spans="1:14">
      <c r="A10" s="5" t="s">
        <v>11</v>
      </c>
      <c r="B10" s="5" t="s">
        <v>88</v>
      </c>
      <c r="C10" s="5"/>
      <c r="D10" s="5"/>
      <c r="E10" s="5"/>
      <c r="F10" s="6" t="s">
        <v>89</v>
      </c>
      <c r="G10" s="6"/>
      <c r="H10" s="7" t="s">
        <v>90</v>
      </c>
      <c r="I10" s="6"/>
      <c r="J10" s="6" t="s">
        <v>91</v>
      </c>
      <c r="K10" s="6"/>
      <c r="L10" s="6" t="s">
        <v>92</v>
      </c>
      <c r="M10" s="6"/>
      <c r="N10" s="23" t="s">
        <v>93</v>
      </c>
    </row>
    <row r="11" ht="24.95" customHeight="1" spans="1:14">
      <c r="A11" s="5"/>
      <c r="B11" s="5"/>
      <c r="C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23"/>
    </row>
    <row r="12" ht="24.95" customHeight="1" spans="1:14">
      <c r="A12" s="5"/>
      <c r="B12" s="5"/>
      <c r="C12" s="5"/>
      <c r="D12" s="5"/>
      <c r="E12" s="5"/>
      <c r="F12" s="8" t="s">
        <v>94</v>
      </c>
      <c r="G12" s="8" t="s">
        <v>95</v>
      </c>
      <c r="H12" s="8" t="s">
        <v>94</v>
      </c>
      <c r="I12" s="8" t="s">
        <v>95</v>
      </c>
      <c r="J12" s="8"/>
      <c r="K12" s="8"/>
      <c r="L12" s="8" t="s">
        <v>10</v>
      </c>
      <c r="M12" s="8" t="s">
        <v>95</v>
      </c>
      <c r="N12" s="24"/>
    </row>
    <row r="13" ht="24.95" customHeight="1" spans="1:14">
      <c r="A13" s="9">
        <v>1</v>
      </c>
      <c r="B13" s="10" t="str">
        <f>'Planilha '!C15</f>
        <v>SERVIÇOS PRELIMINARES</v>
      </c>
      <c r="C13" s="10"/>
      <c r="D13" s="10"/>
      <c r="E13" s="10"/>
      <c r="F13" s="11">
        <f>'Planilha '!H15</f>
        <v>6588</v>
      </c>
      <c r="G13" s="12">
        <f>F13/F20</f>
        <v>0.00622797349132884</v>
      </c>
      <c r="H13" s="11">
        <f>F13</f>
        <v>6588</v>
      </c>
      <c r="I13" s="12">
        <f>H13/F13</f>
        <v>1</v>
      </c>
      <c r="J13" s="12"/>
      <c r="K13" s="12"/>
      <c r="L13" s="11"/>
      <c r="M13" s="12"/>
      <c r="N13" s="11">
        <f t="shared" ref="N13:N18" si="0">F13</f>
        <v>6588</v>
      </c>
    </row>
    <row r="14" ht="24.95" customHeight="1" spans="1:14">
      <c r="A14" s="9">
        <v>2</v>
      </c>
      <c r="B14" s="10" t="str">
        <f>'Planilha '!C20</f>
        <v>TRECHO 1 – AVENIDA MIGUEL PETRERE</v>
      </c>
      <c r="C14" s="10"/>
      <c r="D14" s="10"/>
      <c r="E14" s="10"/>
      <c r="F14" s="11">
        <f>'Planilha '!H20</f>
        <v>714581.0902675</v>
      </c>
      <c r="G14" s="12">
        <f>F14/F20</f>
        <v>0.675530067940324</v>
      </c>
      <c r="H14" s="11">
        <f>F14</f>
        <v>714581.0902675</v>
      </c>
      <c r="I14" s="12">
        <f>H14/F14</f>
        <v>1</v>
      </c>
      <c r="J14" s="11"/>
      <c r="K14" s="12"/>
      <c r="L14" s="11"/>
      <c r="M14" s="12"/>
      <c r="N14" s="11">
        <f t="shared" si="0"/>
        <v>714581.0902675</v>
      </c>
    </row>
    <row r="15" ht="24.95" customHeight="1" spans="1:14">
      <c r="A15" s="9">
        <v>3</v>
      </c>
      <c r="B15" s="10" t="str">
        <f>'Planilha '!C26</f>
        <v>TRECHO 2 – RUA AMÉRICO BRASILIENSE</v>
      </c>
      <c r="C15" s="10"/>
      <c r="D15" s="10"/>
      <c r="E15" s="10"/>
      <c r="F15" s="11">
        <f>'Planilha '!H26</f>
        <v>88843.9751725</v>
      </c>
      <c r="G15" s="12">
        <f>F15/F20</f>
        <v>0.0839887556524906</v>
      </c>
      <c r="H15" s="11"/>
      <c r="I15" s="12"/>
      <c r="J15" s="11"/>
      <c r="K15" s="12"/>
      <c r="L15" s="11">
        <f>F15</f>
        <v>88843.9751725</v>
      </c>
      <c r="M15" s="12">
        <f>L15/F15</f>
        <v>1</v>
      </c>
      <c r="N15" s="11">
        <f t="shared" si="0"/>
        <v>88843.9751725</v>
      </c>
    </row>
    <row r="16" ht="24.95" customHeight="1" spans="1:14">
      <c r="A16" s="9">
        <v>4</v>
      </c>
      <c r="B16" s="10" t="str">
        <f>'Planilha '!C38</f>
        <v>TRECHO 3 – AVENIDA MIGUEL PETRERE</v>
      </c>
      <c r="C16" s="10"/>
      <c r="D16" s="10"/>
      <c r="E16" s="10"/>
      <c r="F16" s="11">
        <f>'Planilha '!H38</f>
        <v>181220.494215</v>
      </c>
      <c r="G16" s="12">
        <f>F16/F20</f>
        <v>0.171317005776644</v>
      </c>
      <c r="H16" s="11"/>
      <c r="I16" s="12"/>
      <c r="J16" s="11">
        <f>F16</f>
        <v>181220.494215</v>
      </c>
      <c r="K16" s="12">
        <f>J16/F16</f>
        <v>1</v>
      </c>
      <c r="L16" s="11"/>
      <c r="M16" s="12"/>
      <c r="N16" s="11">
        <f t="shared" si="0"/>
        <v>181220.494215</v>
      </c>
    </row>
    <row r="17" ht="24.95" customHeight="1" spans="1:14">
      <c r="A17" s="9">
        <v>5</v>
      </c>
      <c r="B17" s="10" t="str">
        <f>'Planilha '!C44</f>
        <v>TRECHO 4 – LARGO JOÃO AYUB</v>
      </c>
      <c r="C17" s="10"/>
      <c r="D17" s="10"/>
      <c r="E17" s="10"/>
      <c r="F17" s="11">
        <f>'Planilha '!H44</f>
        <v>63680.573225</v>
      </c>
      <c r="G17" s="12">
        <f>F17/F20</f>
        <v>0.0602005042437652</v>
      </c>
      <c r="H17" s="11"/>
      <c r="I17" s="12"/>
      <c r="J17" s="11"/>
      <c r="K17" s="12"/>
      <c r="L17" s="11">
        <f>F17</f>
        <v>63680.573225</v>
      </c>
      <c r="M17" s="12">
        <f>L17/F17</f>
        <v>1</v>
      </c>
      <c r="N17" s="11">
        <f t="shared" si="0"/>
        <v>63680.573225</v>
      </c>
    </row>
    <row r="18" ht="24.95" customHeight="1" spans="1:14">
      <c r="A18" s="9">
        <v>6</v>
      </c>
      <c r="B18" s="10" t="s">
        <v>77</v>
      </c>
      <c r="C18" s="10"/>
      <c r="D18" s="10"/>
      <c r="E18" s="10"/>
      <c r="F18" s="11">
        <f>'Planilha '!H50</f>
        <v>2893.83775</v>
      </c>
      <c r="G18" s="12">
        <f>F18/F20</f>
        <v>0.00273569289544728</v>
      </c>
      <c r="H18" s="11"/>
      <c r="I18" s="12"/>
      <c r="J18" s="11"/>
      <c r="K18" s="12"/>
      <c r="L18" s="11">
        <f>F18</f>
        <v>2893.83775</v>
      </c>
      <c r="M18" s="12">
        <f>L18/F18</f>
        <v>1</v>
      </c>
      <c r="N18" s="11">
        <f t="shared" si="0"/>
        <v>2893.83775</v>
      </c>
    </row>
    <row r="19" ht="30" customHeight="1" spans="1:14">
      <c r="A19" s="13" t="s">
        <v>96</v>
      </c>
      <c r="B19" s="14"/>
      <c r="C19" s="14"/>
      <c r="D19" s="14"/>
      <c r="E19" s="14"/>
      <c r="F19" s="5"/>
      <c r="G19" s="5"/>
      <c r="H19" s="15"/>
      <c r="I19" s="16"/>
      <c r="J19" s="16"/>
      <c r="K19" s="16"/>
      <c r="L19" s="15"/>
      <c r="M19" s="16"/>
      <c r="N19" s="15">
        <f>SUM(N13:N18)</f>
        <v>1057807.97063</v>
      </c>
    </row>
    <row r="20" ht="30" customHeight="1" spans="1:14">
      <c r="A20" s="9" t="s">
        <v>97</v>
      </c>
      <c r="B20" s="14"/>
      <c r="C20" s="14"/>
      <c r="D20" s="14"/>
      <c r="E20" s="14"/>
      <c r="F20" s="15">
        <f>SUM(F13,F14,F15,F16,F17,F18)</f>
        <v>1057807.97063</v>
      </c>
      <c r="G20" s="16">
        <f>SUM(G13,G14,G15,G16,G17,G18)</f>
        <v>1</v>
      </c>
      <c r="H20" s="15">
        <f>SUM(H13,H14)</f>
        <v>721169.0902675</v>
      </c>
      <c r="I20" s="16">
        <f>H20/F20</f>
        <v>0.681758041431653</v>
      </c>
      <c r="J20" s="15">
        <f>SUM(J16)</f>
        <v>181220.494215</v>
      </c>
      <c r="K20" s="16">
        <f>J20/F20</f>
        <v>0.171317005776644</v>
      </c>
      <c r="L20" s="15">
        <f>SUM(L15,L17,L18)</f>
        <v>155418.3861475</v>
      </c>
      <c r="M20" s="16">
        <f>L20/F20</f>
        <v>0.146924952791703</v>
      </c>
      <c r="N20" s="16">
        <f>SUM(I20,K20,M20)</f>
        <v>1</v>
      </c>
    </row>
    <row r="21" ht="15" customHeight="1" spans="1:14">
      <c r="A21" s="17"/>
      <c r="B21" s="18"/>
      <c r="E21" s="18"/>
      <c r="F21" s="18"/>
      <c r="H21" s="18"/>
      <c r="L21" s="18"/>
      <c r="N21" s="18"/>
    </row>
    <row r="22" ht="15" customHeight="1" spans="1:14">
      <c r="A22" s="17"/>
      <c r="B22" s="18"/>
      <c r="E22" s="18"/>
      <c r="F22" s="18"/>
      <c r="H22" s="19"/>
      <c r="L22" s="18"/>
      <c r="N22" s="18"/>
    </row>
    <row r="23" ht="15" customHeight="1" spans="1:14">
      <c r="A23" s="18"/>
      <c r="B23" s="17"/>
      <c r="C23" s="17"/>
      <c r="D23" s="17"/>
      <c r="E23" s="17"/>
      <c r="F23" s="17"/>
      <c r="G23" s="17"/>
      <c r="H23" s="20"/>
      <c r="I23" s="17"/>
      <c r="J23" s="17"/>
      <c r="K23" s="17"/>
      <c r="L23" s="17"/>
      <c r="N23" s="18"/>
    </row>
    <row r="24" ht="15" customHeight="1" spans="1:1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ht="15" customHeight="1" spans="1:14">
      <c r="A25" s="18"/>
      <c r="B25" s="18"/>
      <c r="E25" s="18"/>
      <c r="F25" s="18"/>
      <c r="H25" s="18"/>
      <c r="L25" s="18"/>
      <c r="N25" s="18"/>
    </row>
    <row r="26" ht="10.5" customHeight="1" spans="1:14">
      <c r="A26" s="18"/>
      <c r="B26" s="18"/>
      <c r="E26" s="18"/>
      <c r="F26" s="18"/>
      <c r="H26" s="18"/>
      <c r="L26" s="18"/>
      <c r="N26" s="18"/>
    </row>
    <row r="27" ht="7.5" hidden="1" customHeight="1" spans="1:14">
      <c r="A27" s="18"/>
      <c r="B27" s="18"/>
      <c r="E27" s="18"/>
      <c r="F27" s="18"/>
      <c r="H27" s="18"/>
      <c r="L27" s="18"/>
      <c r="N27" s="18"/>
    </row>
    <row r="28" ht="15" customHeight="1" spans="1:14">
      <c r="A28" s="18"/>
      <c r="B28" s="18"/>
      <c r="E28" s="18"/>
      <c r="F28" s="18"/>
      <c r="H28" s="18"/>
      <c r="L28" s="18"/>
      <c r="N28" s="18"/>
    </row>
    <row r="29" spans="1:14">
      <c r="A29" s="18"/>
      <c r="B29" s="18"/>
      <c r="E29" s="18"/>
      <c r="F29" s="18"/>
      <c r="H29" s="18"/>
      <c r="L29" s="18"/>
      <c r="N29" s="18"/>
    </row>
    <row r="30" spans="1:14">
      <c r="A30" s="18"/>
      <c r="B30" s="18"/>
      <c r="E30" s="18"/>
      <c r="F30" s="18"/>
      <c r="H30" s="18"/>
      <c r="L30" s="18"/>
      <c r="N30" s="18"/>
    </row>
    <row r="31" ht="16.5" customHeight="1" spans="1:14">
      <c r="A31" s="18"/>
      <c r="B31" s="18"/>
      <c r="E31" s="18"/>
      <c r="F31" s="18"/>
      <c r="H31" s="18"/>
      <c r="L31" s="18"/>
      <c r="N31" s="18"/>
    </row>
    <row r="32" ht="15" customHeight="1" spans="1:14">
      <c r="A32" s="18"/>
      <c r="B32" s="18"/>
      <c r="E32" s="18"/>
      <c r="F32" s="18"/>
      <c r="H32" s="18"/>
      <c r="L32" s="18"/>
      <c r="N32" s="18"/>
    </row>
  </sheetData>
  <mergeCells count="22">
    <mergeCell ref="A3:L3"/>
    <mergeCell ref="A6:N6"/>
    <mergeCell ref="A7:L7"/>
    <mergeCell ref="A8:L8"/>
    <mergeCell ref="A9:N9"/>
    <mergeCell ref="B13:E13"/>
    <mergeCell ref="B14:E14"/>
    <mergeCell ref="B15:E15"/>
    <mergeCell ref="B16:E16"/>
    <mergeCell ref="B17:E17"/>
    <mergeCell ref="B18:E18"/>
    <mergeCell ref="B19:E19"/>
    <mergeCell ref="B20:E20"/>
    <mergeCell ref="A24:N24"/>
    <mergeCell ref="A10:A12"/>
    <mergeCell ref="N10:N11"/>
    <mergeCell ref="B10:E12"/>
    <mergeCell ref="F10:G11"/>
    <mergeCell ref="H10:I11"/>
    <mergeCell ref="J10:K11"/>
    <mergeCell ref="L10:M11"/>
    <mergeCell ref="M7:N8"/>
  </mergeCells>
  <printOptions horizontalCentered="1"/>
  <pageMargins left="0.511805555555555" right="0.511805555555555" top="0.7875" bottom="0.7875" header="0.511805555555555" footer="0.511805555555555"/>
  <pageSetup paperSize="9" scale="40" firstPageNumber="0" orientation="landscape" useFirstPageNumber="1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LibreOffice/6.4.6.2$Windows_X86_64 LibreOffice_project/0ce51a4fd21bff07a5c061082cc82c5ed232f115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Planilha </vt:lpstr>
      <vt:lpstr>Cronograma Físico - Financeiro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LOURDES SIRACUZA CAPPI</dc:creator>
  <cp:lastModifiedBy>Soiurb</cp:lastModifiedBy>
  <cp:revision>16</cp:revision>
  <dcterms:created xsi:type="dcterms:W3CDTF">2009-08-25T21:08:00Z</dcterms:created>
  <cp:lastPrinted>2023-11-16T16:28:00Z</cp:lastPrinted>
  <dcterms:modified xsi:type="dcterms:W3CDTF">2024-06-14T18:00:13Z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728047621535441DAD33FDFA803C3BE7_13</vt:lpwstr>
  </property>
  <property fmtid="{D5CDD505-2E9C-101B-9397-08002B2CF9AE}" pid="9" name="KSOProductBuildVer">
    <vt:lpwstr>1046-12.2.0.13489</vt:lpwstr>
  </property>
</Properties>
</file>